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o\NOTAS-INFORMES\2022\2022 otros\2022 02 07 Dossier 2021\5 EEFF\EEFF xls\"/>
    </mc:Choice>
  </mc:AlternateContent>
  <bookViews>
    <workbookView xWindow="0" yWindow="0" windowWidth="28800" windowHeight="12435"/>
  </bookViews>
  <sheets>
    <sheet name="5.19.7" sheetId="1" r:id="rId1"/>
  </sheets>
  <definedNames>
    <definedName name="_xlnm.Print_Area" localSheetId="0">'5.19.7'!$A$1:$E$165</definedName>
    <definedName name="_xlnm.Print_Titles" localSheetId="0">'5.19.7'!$1:$6</definedName>
  </definedNames>
  <calcPr calcId="152511" fullCalcOnLoad="1"/>
</workbook>
</file>

<file path=xl/calcChain.xml><?xml version="1.0" encoding="utf-8"?>
<calcChain xmlns="http://schemas.openxmlformats.org/spreadsheetml/2006/main">
  <c r="E163" i="1" l="1"/>
  <c r="D163" i="1"/>
  <c r="E162" i="1"/>
  <c r="E161" i="1" s="1"/>
  <c r="E148" i="1" s="1"/>
  <c r="D162" i="1"/>
  <c r="D161" i="1" s="1"/>
  <c r="E151" i="1"/>
  <c r="D151" i="1"/>
  <c r="D148" i="1" s="1"/>
  <c r="E149" i="1"/>
  <c r="D149" i="1"/>
  <c r="E146" i="1"/>
  <c r="D146" i="1"/>
  <c r="E144" i="1"/>
  <c r="D144" i="1"/>
  <c r="E142" i="1"/>
  <c r="D142" i="1"/>
  <c r="E141" i="1"/>
  <c r="E140" i="1" s="1"/>
  <c r="E139" i="1" s="1"/>
  <c r="D141" i="1"/>
  <c r="D140" i="1" s="1"/>
  <c r="E130" i="1"/>
  <c r="D130" i="1"/>
  <c r="E129" i="1"/>
  <c r="D129" i="1"/>
  <c r="E127" i="1"/>
  <c r="D127" i="1"/>
  <c r="E125" i="1"/>
  <c r="E124" i="1" s="1"/>
  <c r="D125" i="1"/>
  <c r="D124" i="1" s="1"/>
  <c r="E122" i="1"/>
  <c r="E121" i="1" s="1"/>
  <c r="E120" i="1" s="1"/>
  <c r="E119" i="1" s="1"/>
  <c r="E118" i="1" s="1"/>
  <c r="D122" i="1"/>
  <c r="D121" i="1" s="1"/>
  <c r="D120" i="1" s="1"/>
  <c r="D119" i="1" s="1"/>
  <c r="E110" i="1"/>
  <c r="D110" i="1"/>
  <c r="E109" i="1"/>
  <c r="D109" i="1"/>
  <c r="E106" i="1"/>
  <c r="D106" i="1"/>
  <c r="E103" i="1"/>
  <c r="D103" i="1"/>
  <c r="D101" i="1" s="1"/>
  <c r="D100" i="1" s="1"/>
  <c r="E101" i="1"/>
  <c r="E100" i="1" s="1"/>
  <c r="E97" i="1"/>
  <c r="D97" i="1"/>
  <c r="D96" i="1" s="1"/>
  <c r="D95" i="1" s="1"/>
  <c r="D94" i="1" s="1"/>
  <c r="E96" i="1"/>
  <c r="E95" i="1" s="1"/>
  <c r="E94" i="1" s="1"/>
  <c r="E91" i="1"/>
  <c r="D91" i="1"/>
  <c r="E89" i="1"/>
  <c r="E88" i="1" s="1"/>
  <c r="E87" i="1" s="1"/>
  <c r="D89" i="1"/>
  <c r="D88" i="1"/>
  <c r="D87" i="1" s="1"/>
  <c r="E76" i="1"/>
  <c r="D76" i="1"/>
  <c r="E74" i="1"/>
  <c r="D74" i="1"/>
  <c r="E71" i="1"/>
  <c r="D71" i="1"/>
  <c r="D70" i="1" s="1"/>
  <c r="D69" i="1" s="1"/>
  <c r="E70" i="1"/>
  <c r="E69" i="1" s="1"/>
  <c r="E66" i="1"/>
  <c r="E63" i="1" s="1"/>
  <c r="D66" i="1"/>
  <c r="D63" i="1"/>
  <c r="D62" i="1" s="1"/>
  <c r="E59" i="1"/>
  <c r="D59" i="1"/>
  <c r="E55" i="1"/>
  <c r="E54" i="1" s="1"/>
  <c r="D55" i="1"/>
  <c r="D54" i="1"/>
  <c r="E52" i="1"/>
  <c r="D52" i="1"/>
  <c r="E49" i="1"/>
  <c r="D49" i="1"/>
  <c r="E46" i="1"/>
  <c r="E44" i="1" s="1"/>
  <c r="E43" i="1" s="1"/>
  <c r="E42" i="1" s="1"/>
  <c r="D46" i="1"/>
  <c r="D44" i="1"/>
  <c r="D43" i="1" s="1"/>
  <c r="D42" i="1" s="1"/>
  <c r="E40" i="1"/>
  <c r="E39" i="1" s="1"/>
  <c r="D40" i="1"/>
  <c r="D39" i="1"/>
  <c r="E36" i="1"/>
  <c r="D36" i="1"/>
  <c r="E34" i="1"/>
  <c r="E33" i="1" s="1"/>
  <c r="E32" i="1" s="1"/>
  <c r="E31" i="1" s="1"/>
  <c r="D34" i="1"/>
  <c r="D33" i="1"/>
  <c r="D32" i="1" s="1"/>
  <c r="D31" i="1" s="1"/>
  <c r="E28" i="1"/>
  <c r="D28" i="1"/>
  <c r="E25" i="1"/>
  <c r="D25" i="1"/>
  <c r="D15" i="1" s="1"/>
  <c r="E21" i="1"/>
  <c r="D21" i="1"/>
  <c r="E19" i="1"/>
  <c r="D19" i="1"/>
  <c r="E17" i="1"/>
  <c r="E15" i="1" s="1"/>
  <c r="D17" i="1"/>
  <c r="D99" i="1" l="1"/>
  <c r="D116" i="1"/>
  <c r="D78" i="1"/>
  <c r="E79" i="1"/>
  <c r="D38" i="1"/>
  <c r="D139" i="1"/>
  <c r="D118" i="1" s="1"/>
  <c r="E62" i="1"/>
  <c r="E38" i="1" s="1"/>
  <c r="E78" i="1" s="1"/>
  <c r="D79" i="1"/>
  <c r="D114" i="1" s="1"/>
  <c r="E99" i="1"/>
  <c r="E116" i="1"/>
  <c r="E115" i="1" l="1"/>
  <c r="D117" i="1"/>
  <c r="D115" i="1"/>
  <c r="E114" i="1"/>
  <c r="E117" i="1" s="1"/>
</calcChain>
</file>

<file path=xl/sharedStrings.xml><?xml version="1.0" encoding="utf-8"?>
<sst xmlns="http://schemas.openxmlformats.org/spreadsheetml/2006/main" count="276" uniqueCount="268">
  <si>
    <t>DOSSIER FINANCIERO DEL GAMLP 2021</t>
  </si>
  <si>
    <t>Estados Financieros - 2021</t>
  </si>
  <si>
    <t xml:space="preserve">                                              GOBIERNO AUTÓNOMO MUNICIPAL DE LA PAZ                         </t>
  </si>
  <si>
    <t xml:space="preserve">                                        CUENTA AHORRO-INVERSIÓN-FINANCIAMIENTO       </t>
  </si>
  <si>
    <r>
      <t xml:space="preserve">                               </t>
    </r>
    <r>
      <rPr>
        <sz val="7"/>
        <rFont val="Helvetica"/>
      </rPr>
      <t xml:space="preserve">                   Del 1 de enero al 31 de diciembre de 2021 </t>
    </r>
    <r>
      <rPr>
        <sz val="9"/>
        <rFont val="Helvetica"/>
      </rPr>
      <t xml:space="preserve">               </t>
    </r>
    <r>
      <rPr>
        <sz val="8"/>
        <rFont val="Helvetica"/>
      </rPr>
      <t xml:space="preserve">                </t>
    </r>
  </si>
  <si>
    <r>
      <t xml:space="preserve">           Pagina 1 de 3                                                                                  </t>
    </r>
    <r>
      <rPr>
        <sz val="7"/>
        <rFont val="Helvetica"/>
      </rPr>
      <t xml:space="preserve">(Expresado en Bolivianos)   </t>
    </r>
    <r>
      <rPr>
        <sz val="8"/>
        <rFont val="Helvetica"/>
      </rPr>
      <t xml:space="preserve">                                                     </t>
    </r>
  </si>
  <si>
    <t>INGRESOS CORRIENTES (A)</t>
  </si>
  <si>
    <t>11.2</t>
  </si>
  <si>
    <t>Venta de Bienes y Servicios de las Adm. Públicas</t>
  </si>
  <si>
    <t>11.3</t>
  </si>
  <si>
    <t>Ingresos Tributarios</t>
  </si>
  <si>
    <t>11.3.1</t>
  </si>
  <si>
    <t>Impuestos internos</t>
  </si>
  <si>
    <t>Regalías</t>
  </si>
  <si>
    <t>11.4.1</t>
  </si>
  <si>
    <t>Regalías Mineras</t>
  </si>
  <si>
    <t>11.5</t>
  </si>
  <si>
    <t>Otros Ingresos no Tributarios Propios</t>
  </si>
  <si>
    <t>11.5.1</t>
  </si>
  <si>
    <t>Ot.Ing.noTribut. - Tasas</t>
  </si>
  <si>
    <t>11.5.3</t>
  </si>
  <si>
    <t>OtIng.noTribut. - Alquiler de Edificios y/o Equipos</t>
  </si>
  <si>
    <t>11.5.8</t>
  </si>
  <si>
    <t>Ot.Ing.noTribut. - Otros</t>
  </si>
  <si>
    <t>11.6</t>
  </si>
  <si>
    <t>Intereses y Otras Rentas de la Propiedad</t>
  </si>
  <si>
    <t>11.6.3</t>
  </si>
  <si>
    <t>Alquiler de Tierras y Terrenos</t>
  </si>
  <si>
    <t>11.6.5</t>
  </si>
  <si>
    <t>Otra renta de la prop. por activos tangibles no producidos</t>
  </si>
  <si>
    <t>11.8</t>
  </si>
  <si>
    <t>Donaciones Corrientes</t>
  </si>
  <si>
    <t>11.8.1</t>
  </si>
  <si>
    <t>Donaciones Corrientes Internas</t>
  </si>
  <si>
    <t>11.8.2</t>
  </si>
  <si>
    <t>Donaciones Corrientes Externas</t>
  </si>
  <si>
    <t>11.9</t>
  </si>
  <si>
    <t>Transferencias Corrientes</t>
  </si>
  <si>
    <t>11.9.2</t>
  </si>
  <si>
    <t>Transf.Ctes. - Del Sector Público</t>
  </si>
  <si>
    <t>11.9.2.1</t>
  </si>
  <si>
    <t>Transf.Ctes. - Del Gobierno General</t>
  </si>
  <si>
    <t>11.9.2.1.1</t>
  </si>
  <si>
    <t>Transf.Ctes. - Del Gobierno Central</t>
  </si>
  <si>
    <t>11.9.2.1.1.1</t>
  </si>
  <si>
    <t>Transf.Ctes. - De la Administración Central (Organo Ejecutivo)</t>
  </si>
  <si>
    <t>11.9.2.1.2.</t>
  </si>
  <si>
    <t>Transf.Ctes. - Del Gobierno Regionales</t>
  </si>
  <si>
    <t>11.9.2.1.2.3</t>
  </si>
  <si>
    <t>Transf.Ctes. - De Gobiernos Autonomos Municipales</t>
  </si>
  <si>
    <t>GASTOS CORRIENTES (B)</t>
  </si>
  <si>
    <t>21.1</t>
  </si>
  <si>
    <t>Gastos de Operación</t>
  </si>
  <si>
    <t>21.1.2</t>
  </si>
  <si>
    <t>Gtos.Oper. - Bienes y Servicios</t>
  </si>
  <si>
    <t>21.1.2.2</t>
  </si>
  <si>
    <t>Gtos.Oper. - Servicios no Personales</t>
  </si>
  <si>
    <t>21.2</t>
  </si>
  <si>
    <t>Gastos de Consumo</t>
  </si>
  <si>
    <t>21.2.1</t>
  </si>
  <si>
    <t>Gtos.Cons. - Remuneraciones</t>
  </si>
  <si>
    <t>21.2.1.1</t>
  </si>
  <si>
    <t>Gtos.Cons. - Remun. - Personal Civil</t>
  </si>
  <si>
    <t>21.2.1.1.1</t>
  </si>
  <si>
    <t>Gtos.Cons. - Sueldos y Jornales Personal Civil</t>
  </si>
  <si>
    <t>21.2.1.1.2</t>
  </si>
  <si>
    <t>Gtos.Cons. - Aportes Patronales Personal Civil</t>
  </si>
  <si>
    <t>21.2.1.1.2.1</t>
  </si>
  <si>
    <t>Gtos.Cons. - Ap.Pat.Pers.Civil - Seguro Social</t>
  </si>
  <si>
    <t>21.2.1.1.2.2</t>
  </si>
  <si>
    <t>Gtos.Cons. - Ap.Pat.Pers.Civil - Vivienda</t>
  </si>
  <si>
    <t>21.2.2</t>
  </si>
  <si>
    <t>Gtos.Cons. - Bienes y Servicios</t>
  </si>
  <si>
    <t>21.2.2.1</t>
  </si>
  <si>
    <t>Gtos.Cons. - Bienes Corrientes</t>
  </si>
  <si>
    <t>21.2.2.2</t>
  </si>
  <si>
    <t>Gtos.Cons. - Servicios No Personales</t>
  </si>
  <si>
    <t>21.2.3</t>
  </si>
  <si>
    <t>Gtos.Cons. - Impuestos, Regalías, Tasas y Otros</t>
  </si>
  <si>
    <t>21.2.3.3</t>
  </si>
  <si>
    <t>Gtos.Cons. - Tasas y Otros</t>
  </si>
  <si>
    <t>21.3</t>
  </si>
  <si>
    <t>21.3.1</t>
  </si>
  <si>
    <t>Intereses</t>
  </si>
  <si>
    <t>21.3.1.1</t>
  </si>
  <si>
    <t>Intereses Deuda Interna</t>
  </si>
  <si>
    <t>21.3.1.2</t>
  </si>
  <si>
    <t>Intereses Deuda Externa</t>
  </si>
  <si>
    <t>21.3.3</t>
  </si>
  <si>
    <t>RentaProp. - Derechos sobre Bienes Intangibles</t>
  </si>
  <si>
    <t>21.6</t>
  </si>
  <si>
    <t>Otras Pérdidas</t>
  </si>
  <si>
    <t>21.6.1</t>
  </si>
  <si>
    <t>Pérdidas en Operaciones Cambiarias</t>
  </si>
  <si>
    <t>21.6.4</t>
  </si>
  <si>
    <t>Otras Pérdidas no de Operación</t>
  </si>
  <si>
    <t>21.7</t>
  </si>
  <si>
    <t>21.7.1</t>
  </si>
  <si>
    <t>Transf.Ctes. - Al Sector Privado</t>
  </si>
  <si>
    <t>21.7.1.1</t>
  </si>
  <si>
    <t>Transf.Ctes. - A Unidades Familiares</t>
  </si>
  <si>
    <t>21.7.1.2</t>
  </si>
  <si>
    <t>Transf.Ctes. - A Instit. Privadas s. Fines de Lucro</t>
  </si>
  <si>
    <t>21.7.1.4</t>
  </si>
  <si>
    <t>Transf.Ctes. - Por Prestac. a la Seguridad Social</t>
  </si>
  <si>
    <t>21.7.1.4.2</t>
  </si>
  <si>
    <t>Transf.Ctes.Prest.Seg.Soc. - Indemnizaciones</t>
  </si>
  <si>
    <t>21.7.1.4.4</t>
  </si>
  <si>
    <t>Transf.Ctes.Prest.Seg.Soc. - Otras prestaciones sociales</t>
  </si>
  <si>
    <t>21.7.2</t>
  </si>
  <si>
    <t>Transf.Ctes. - Al Sector Público</t>
  </si>
  <si>
    <t>21.7.2.1</t>
  </si>
  <si>
    <t>Transf.Ctes. - Al Gob.Gral. (Administ. Públicas)</t>
  </si>
  <si>
    <t>21.7.2.1.1</t>
  </si>
  <si>
    <t>Transf.Ctes. - Al Gobierno Central</t>
  </si>
  <si>
    <t>21.7.2.1.1.1</t>
  </si>
  <si>
    <t>Transf.Ctes. - A la Administración Central (Organo Ejecutivo)</t>
  </si>
  <si>
    <t>21.7.2.1.1.2</t>
  </si>
  <si>
    <t>Transf.Ctes. - A Instit.Públicas Descentralizadas</t>
  </si>
  <si>
    <t>21.7.2.1.2</t>
  </si>
  <si>
    <t xml:space="preserve">Transf.Ctes. - A Gobierno Regionales </t>
  </si>
  <si>
    <t>21.7.2.1.2.2</t>
  </si>
  <si>
    <t xml:space="preserve">Transf.Ctes. - A Gobniernos Autonomos Departamentales </t>
  </si>
  <si>
    <t>21.7.3</t>
  </si>
  <si>
    <t>Transf.Ctes. - Al Sector Externo</t>
  </si>
  <si>
    <t>21.7.3.1</t>
  </si>
  <si>
    <t>Transf.Ctes. - A Gob.Extranj.y Org. Internales.</t>
  </si>
  <si>
    <t>Saldo en Cuenta Corriente: Ahorror/Desahorro ( C = A - B)</t>
  </si>
  <si>
    <t>RECURSOS DE CAPITAL (D)</t>
  </si>
  <si>
    <r>
      <t xml:space="preserve">           Pagina 2 de 3                                                                                  </t>
    </r>
    <r>
      <rPr>
        <sz val="7"/>
        <rFont val="Helvetica"/>
      </rPr>
      <t xml:space="preserve">(Expresado en Bolivianos)   </t>
    </r>
    <r>
      <rPr>
        <sz val="8"/>
        <rFont val="Helvetica"/>
      </rPr>
      <t xml:space="preserve">                                                     </t>
    </r>
  </si>
  <si>
    <t>12.1</t>
  </si>
  <si>
    <t>Recursos Propios de Capital (N)</t>
  </si>
  <si>
    <t>12.1.1</t>
  </si>
  <si>
    <t>Venta y/o Desincorporación de Activos</t>
  </si>
  <si>
    <t>12.1.1.1</t>
  </si>
  <si>
    <t>Vent.Desinc. - De Activos Fijos</t>
  </si>
  <si>
    <t>12.1.1.1.2</t>
  </si>
  <si>
    <t>Vent.Desinc. - Maquinaria y Equipo</t>
  </si>
  <si>
    <t>12.2</t>
  </si>
  <si>
    <t>Donaciones de Capital (K1)</t>
  </si>
  <si>
    <t>12.2.1</t>
  </si>
  <si>
    <t>Donaciones de Capital Internas</t>
  </si>
  <si>
    <t>12.2.2</t>
  </si>
  <si>
    <t>Donaciones de Capital Externas</t>
  </si>
  <si>
    <t>12.3</t>
  </si>
  <si>
    <t>Transferencias de Capital (K2)</t>
  </si>
  <si>
    <t>12.3.2</t>
  </si>
  <si>
    <t>Transf.Cap. - Del Sector Público</t>
  </si>
  <si>
    <t>12.3.2.1</t>
  </si>
  <si>
    <t>Transf.Cap. - Del Gobierno General</t>
  </si>
  <si>
    <t>12.3.2.1.1</t>
  </si>
  <si>
    <t>Transf.Cap. - Del Gobierno Central</t>
  </si>
  <si>
    <t>12.3.2.1.1.2</t>
  </si>
  <si>
    <t>Transf.Cap. - De Instit. Púb. Descentralizadas</t>
  </si>
  <si>
    <t>GASTOS DE CAPITAL (E)</t>
  </si>
  <si>
    <t>22.1</t>
  </si>
  <si>
    <t>Inversión Real Directa (O)</t>
  </si>
  <si>
    <t>22.1.1</t>
  </si>
  <si>
    <t>Formación Bruta de Capital Fijo</t>
  </si>
  <si>
    <t>22.1.1.2</t>
  </si>
  <si>
    <t>FBKF - Maquinarias y Equipos</t>
  </si>
  <si>
    <t>22.1.1.5</t>
  </si>
  <si>
    <t>FBKF - Otras Construcciones</t>
  </si>
  <si>
    <t>22.1.1.5.1</t>
  </si>
  <si>
    <t>FBKF.Construcc. - Bienes de Dominio Público</t>
  </si>
  <si>
    <t>22.1.1.5.2</t>
  </si>
  <si>
    <t>FBKF.Construcc. - Bienes de Dominio Privado</t>
  </si>
  <si>
    <t>22.1.1.6</t>
  </si>
  <si>
    <t>FBKF - Estudios y Proyectos</t>
  </si>
  <si>
    <t>22.1.1.6.1</t>
  </si>
  <si>
    <t>Est.y Proy. - P.Construcc.Bienes de Dom.Priv.</t>
  </si>
  <si>
    <t>22.1.1.6.2</t>
  </si>
  <si>
    <t>Est.y Proy. - P.Construcc.Bienes de Dom.Púb.</t>
  </si>
  <si>
    <t>22.1.1.7</t>
  </si>
  <si>
    <t>FBKF - Producción Propia (Gastos Capitalizables)</t>
  </si>
  <si>
    <t>22.1.1.7.2</t>
  </si>
  <si>
    <r>
      <rPr>
        <sz val="8"/>
        <rFont val="Arial Unicode MS"/>
        <family val="2"/>
      </rPr>
      <t xml:space="preserve"> </t>
    </r>
    <r>
      <rPr>
        <u/>
        <sz val="8"/>
        <rFont val="Arial Unicode MS"/>
        <family val="2"/>
      </rPr>
      <t>Prod.Propia - Bienes y Servicios</t>
    </r>
  </si>
  <si>
    <t>22.1.1.7.2.1</t>
  </si>
  <si>
    <t>Prod.Propia - Bienes Corrientes</t>
  </si>
  <si>
    <t>22.1.3</t>
  </si>
  <si>
    <t>Tierras y Terrenos</t>
  </si>
  <si>
    <t>22.1.4</t>
  </si>
  <si>
    <t>Activos Intangibles</t>
  </si>
  <si>
    <t>Saldo en Cuenta de Capital ( F = D - E)</t>
  </si>
  <si>
    <t>- Saldo neto de la cuenta corriente más las transferencias de capital ( M = C + K1 + K2 - L)</t>
  </si>
  <si>
    <t>- Compras netas de activos no financieros ( P = O - N)</t>
  </si>
  <si>
    <t>RESULTADO FINANCIERO NETO: Superávit/Déficit ( G = C + F)</t>
  </si>
  <si>
    <t>FINANCIAMIENTO NETO ( H = I - J)</t>
  </si>
  <si>
    <t>FUENTES FINANCIERAS (I)</t>
  </si>
  <si>
    <t>13.1</t>
  </si>
  <si>
    <t>Disminución de la Inversión Financiera</t>
  </si>
  <si>
    <t>13.1.4</t>
  </si>
  <si>
    <t>Disminución de Otros Activos Financieros</t>
  </si>
  <si>
    <t>13.1.4.2</t>
  </si>
  <si>
    <t>Dismin. de Cuentas a Cobrar a C.P.</t>
  </si>
  <si>
    <t>13.1.4.2.1</t>
  </si>
  <si>
    <t>Dismin. Cuentas a Cobrar Comerciales a C.P.</t>
  </si>
  <si>
    <t>13.2</t>
  </si>
  <si>
    <t>Endeudamiento</t>
  </si>
  <si>
    <t>13.2.1</t>
  </si>
  <si>
    <t>Obtención de Préstamos Internos</t>
  </si>
  <si>
    <t>13.2.1.2</t>
  </si>
  <si>
    <t>Obtención de Préstamos Internos a L.P.</t>
  </si>
  <si>
    <t>13.2.2</t>
  </si>
  <si>
    <t>Obtención de Préstamos Externos</t>
  </si>
  <si>
    <t>13.2.2.2</t>
  </si>
  <si>
    <t>Obtención de Préstamos Externos a L.P.</t>
  </si>
  <si>
    <t>13.2.3</t>
  </si>
  <si>
    <t>Incremento de Otros Pasivos</t>
  </si>
  <si>
    <t>13.2.3.1</t>
  </si>
  <si>
    <t>Incremento de Cuentas a Pagar a C.P.</t>
  </si>
  <si>
    <t>13.2.3.1.1</t>
  </si>
  <si>
    <t>Incr.Ctas.Pag.C.P. por Deudas Comerciales</t>
  </si>
  <si>
    <t>13.2.3.1.2</t>
  </si>
  <si>
    <t>Incr.Ctas.Pag.C.P. con Contratistas</t>
  </si>
  <si>
    <t>13.2.3.1.3</t>
  </si>
  <si>
    <t>Incr.Ctas.Pag.C.P. por Sueldos y Jornales</t>
  </si>
  <si>
    <t>13.2.3.1.4</t>
  </si>
  <si>
    <t xml:space="preserve">Incr.Ctas.Pag.C.P. por Aportes Patronales </t>
  </si>
  <si>
    <t>13.2.3.1.5</t>
  </si>
  <si>
    <t xml:space="preserve">Incr.Ctas.Pag.C.P. por Retenciones </t>
  </si>
  <si>
    <t>13.2.3.1.6</t>
  </si>
  <si>
    <t>Incr.Ctas.Pag.CP por Imp., Reg, Tasas y Otros</t>
  </si>
  <si>
    <t>13.2.3.1.8</t>
  </si>
  <si>
    <t>Incr.Ctas. a Pagar a C.P. por Intereses</t>
  </si>
  <si>
    <t>13.2.3.1.9</t>
  </si>
  <si>
    <t>Incr. de Otras Cuentas a Pagar a C.P.</t>
  </si>
  <si>
    <t>APLICACIONES FINANCIERAS (J)</t>
  </si>
  <si>
    <t xml:space="preserve"> </t>
  </si>
  <si>
    <t>23.1</t>
  </si>
  <si>
    <t>Inversión Financiera</t>
  </si>
  <si>
    <t>23.1.4</t>
  </si>
  <si>
    <t>Incremento de Otros Activos Financieros</t>
  </si>
  <si>
    <t>23.1.4.1</t>
  </si>
  <si>
    <t>Incremento del Activo Disponible</t>
  </si>
  <si>
    <t>23.1.4.1.1</t>
  </si>
  <si>
    <t>Incremento de Caja y Bancos</t>
  </si>
  <si>
    <t>23.1.4.2</t>
  </si>
  <si>
    <t>Incremento de Cuentas a Cobrar a Corto Plazo</t>
  </si>
  <si>
    <t>23.1.4.2.1</t>
  </si>
  <si>
    <t>Incremento de Cuentas a Cobrar Comerciales a C.P.</t>
  </si>
  <si>
    <t>23.1.4.4</t>
  </si>
  <si>
    <t>Incremento de Documentos y Efectos a Cobrar</t>
  </si>
  <si>
    <t>23.1.4.4.1</t>
  </si>
  <si>
    <t>Inc. de Docum. y Efectos a Cobrar a Corto Plazo</t>
  </si>
  <si>
    <t>23.2</t>
  </si>
  <si>
    <t>Amortización de la Deuda</t>
  </si>
  <si>
    <t>23.2.1</t>
  </si>
  <si>
    <t>Amortización de Préstamos Internos</t>
  </si>
  <si>
    <t>23.2.1.2</t>
  </si>
  <si>
    <t>Amortiz. Préstamos Internos a Largo Plazo</t>
  </si>
  <si>
    <t>23.2.2</t>
  </si>
  <si>
    <t>Amortiz. Préstamos Externos</t>
  </si>
  <si>
    <r>
      <t xml:space="preserve">           Pagina 3 de 3                                                                                  </t>
    </r>
    <r>
      <rPr>
        <sz val="7"/>
        <rFont val="Helvetica"/>
      </rPr>
      <t xml:space="preserve">(Expresado en Bolivianos)   </t>
    </r>
    <r>
      <rPr>
        <sz val="8"/>
        <rFont val="Helvetica"/>
      </rPr>
      <t xml:space="preserve">                                                     </t>
    </r>
  </si>
  <si>
    <t>23.2.2.1</t>
  </si>
  <si>
    <t>Amortiz. Préstamos Externos a Corto Plazo</t>
  </si>
  <si>
    <t>23.2.2.2</t>
  </si>
  <si>
    <t>Amortiz. Préstamos Externos a Largo Plazo</t>
  </si>
  <si>
    <t>23.2.3</t>
  </si>
  <si>
    <t>Disminución de Otros Pasivos</t>
  </si>
  <si>
    <t>23.2.3.9</t>
  </si>
  <si>
    <t>Dism.Previsiones, Provisiones y Reservas Técnicas</t>
  </si>
  <si>
    <t>23.2.3.9.1</t>
  </si>
  <si>
    <t>Disminución de Previsiones</t>
  </si>
  <si>
    <t>23.2.3.9.1.3</t>
  </si>
  <si>
    <t>Dismin. Previsiones para Beneficios Sociales</t>
  </si>
  <si>
    <t>23.2.4</t>
  </si>
  <si>
    <t>Amortización Deuda Flotante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</si>
</sst>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>
    <font>
      <sz val="10"/>
      <name val="Arial"/>
      <family val="2"/>
    </font>
    <font>
      <sz val="10"/>
      <name val="Arial"/>
      <family val="2"/>
    </font>
    <font>
      <i/>
      <sz val="10"/>
      <color rgb="FF4A1F74"/>
      <name val="HelveticaNeueLT Std"/>
      <family val="2"/>
    </font>
    <font>
      <sz val="12"/>
      <color rgb="FFC52D72"/>
      <name val="Arial Black"/>
      <family val="2"/>
    </font>
    <font>
      <sz val="10"/>
      <color rgb="FFC52D72"/>
      <name val="Arial"/>
      <family val="2"/>
    </font>
    <font>
      <i/>
      <sz val="10"/>
      <color rgb="FFC52D72"/>
      <name val="HelveticaNeueLT Std"/>
      <family val="2"/>
    </font>
    <font>
      <b/>
      <sz val="10"/>
      <name val="Arial"/>
      <family val="2"/>
    </font>
    <font>
      <b/>
      <sz val="10"/>
      <name val="Helvetica"/>
    </font>
    <font>
      <sz val="8"/>
      <name val="Helvetica"/>
    </font>
    <font>
      <b/>
      <sz val="9"/>
      <name val="Helvetica"/>
    </font>
    <font>
      <sz val="7"/>
      <name val="Helvetica"/>
    </font>
    <font>
      <sz val="9"/>
      <name val="Helvetica"/>
    </font>
    <font>
      <b/>
      <sz val="11"/>
      <name val="Calibri"/>
      <family val="2"/>
      <scheme val="minor"/>
    </font>
    <font>
      <sz val="8"/>
      <name val="Arial Unicode MS"/>
      <family val="2"/>
    </font>
    <font>
      <b/>
      <sz val="8"/>
      <name val="Arial Unicode MS"/>
      <family val="2"/>
    </font>
    <font>
      <sz val="8"/>
      <color theme="1"/>
      <name val="Arial Unicode MS"/>
      <family val="2"/>
    </font>
    <font>
      <u/>
      <sz val="8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84">
    <xf numFmtId="0" fontId="0" fillId="0" borderId="0" xfId="0"/>
    <xf numFmtId="0" fontId="1" fillId="2" borderId="0" xfId="0" applyFont="1" applyFill="1" applyAlignment="1">
      <alignment horizontal="left" indent="1"/>
    </xf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right"/>
    </xf>
    <xf numFmtId="0" fontId="1" fillId="2" borderId="0" xfId="1" applyNumberFormat="1" applyFont="1" applyFill="1" applyBorder="1" applyAlignment="1" applyProtection="1">
      <alignment vertical="top"/>
    </xf>
    <xf numFmtId="0" fontId="4" fillId="2" borderId="0" xfId="0" applyFont="1" applyFill="1" applyBorder="1" applyAlignment="1">
      <alignment horizontal="left" inden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wrapText="1"/>
    </xf>
    <xf numFmtId="0" fontId="1" fillId="2" borderId="0" xfId="0" applyFont="1" applyFill="1" applyAlignment="1"/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/>
    <xf numFmtId="0" fontId="7" fillId="2" borderId="0" xfId="2" applyFont="1" applyFill="1" applyBorder="1" applyAlignment="1">
      <alignment horizontal="center" wrapText="1"/>
    </xf>
    <xf numFmtId="0" fontId="8" fillId="2" borderId="0" xfId="2" applyFont="1" applyFill="1" applyBorder="1" applyAlignment="1">
      <alignment wrapText="1"/>
    </xf>
    <xf numFmtId="0" fontId="9" fillId="2" borderId="0" xfId="2" applyFont="1" applyFill="1" applyBorder="1" applyAlignment="1">
      <alignment horizontal="center" wrapText="1"/>
    </xf>
    <xf numFmtId="0" fontId="8" fillId="2" borderId="0" xfId="2" applyFont="1" applyFill="1" applyBorder="1" applyAlignment="1">
      <alignment horizontal="center" wrapText="1"/>
    </xf>
    <xf numFmtId="0" fontId="8" fillId="2" borderId="0" xfId="2" applyFont="1" applyFill="1" applyBorder="1" applyAlignment="1">
      <alignment vertical="center" wrapText="1"/>
    </xf>
    <xf numFmtId="0" fontId="8" fillId="2" borderId="0" xfId="2" applyFont="1" applyFill="1" applyBorder="1" applyAlignment="1">
      <alignment vertical="top" wrapText="1"/>
    </xf>
    <xf numFmtId="0" fontId="8" fillId="2" borderId="0" xfId="2" applyFont="1" applyFill="1" applyBorder="1" applyAlignment="1">
      <alignment horizontal="center" vertical="top" wrapText="1"/>
    </xf>
    <xf numFmtId="0" fontId="12" fillId="2" borderId="0" xfId="2" applyFont="1" applyFill="1" applyBorder="1" applyAlignment="1">
      <alignment horizontal="center" wrapText="1"/>
    </xf>
    <xf numFmtId="0" fontId="1" fillId="2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right" vertical="center"/>
    </xf>
    <xf numFmtId="0" fontId="13" fillId="2" borderId="2" xfId="1" applyNumberFormat="1" applyFont="1" applyFill="1" applyBorder="1" applyAlignment="1" applyProtection="1">
      <alignment horizontal="left" vertical="top"/>
    </xf>
    <xf numFmtId="0" fontId="14" fillId="2" borderId="3" xfId="1" applyNumberFormat="1" applyFont="1" applyFill="1" applyBorder="1" applyAlignment="1" applyProtection="1">
      <alignment vertical="top"/>
    </xf>
    <xf numFmtId="0" fontId="14" fillId="2" borderId="3" xfId="1" applyNumberFormat="1" applyFont="1" applyFill="1" applyBorder="1" applyAlignment="1" applyProtection="1">
      <alignment horizontal="left" vertical="top" indent="3"/>
    </xf>
    <xf numFmtId="4" fontId="14" fillId="2" borderId="3" xfId="1" applyNumberFormat="1" applyFont="1" applyFill="1" applyBorder="1" applyAlignment="1" applyProtection="1">
      <alignment horizontal="right" vertical="top"/>
    </xf>
    <xf numFmtId="4" fontId="14" fillId="2" borderId="4" xfId="1" applyNumberFormat="1" applyFont="1" applyFill="1" applyBorder="1" applyAlignment="1" applyProtection="1">
      <alignment horizontal="right" vertical="top"/>
    </xf>
    <xf numFmtId="164" fontId="13" fillId="2" borderId="5" xfId="1" applyNumberFormat="1" applyFont="1" applyFill="1" applyBorder="1" applyAlignment="1" applyProtection="1">
      <alignment horizontal="left" vertical="top"/>
    </xf>
    <xf numFmtId="0" fontId="13" fillId="2" borderId="0" xfId="1" applyNumberFormat="1" applyFont="1" applyFill="1" applyBorder="1" applyAlignment="1" applyProtection="1">
      <alignment horizontal="left" vertical="top" indent="3"/>
    </xf>
    <xf numFmtId="4" fontId="13" fillId="2" borderId="0" xfId="1" applyNumberFormat="1" applyFont="1" applyFill="1" applyBorder="1" applyAlignment="1" applyProtection="1">
      <alignment horizontal="right" vertical="top"/>
    </xf>
    <xf numFmtId="4" fontId="13" fillId="2" borderId="6" xfId="1" applyNumberFormat="1" applyFont="1" applyFill="1" applyBorder="1" applyAlignment="1" applyProtection="1">
      <alignment horizontal="right" vertical="top"/>
    </xf>
    <xf numFmtId="0" fontId="13" fillId="2" borderId="1" xfId="1" applyNumberFormat="1" applyFont="1" applyFill="1" applyBorder="1" applyAlignment="1" applyProtection="1">
      <alignment horizontal="left" vertical="top" indent="1"/>
    </xf>
    <xf numFmtId="4" fontId="13" fillId="2" borderId="1" xfId="1" applyNumberFormat="1" applyFont="1" applyFill="1" applyBorder="1" applyAlignment="1" applyProtection="1">
      <alignment horizontal="right" vertical="top"/>
    </xf>
    <xf numFmtId="4" fontId="13" fillId="2" borderId="7" xfId="1" applyNumberFormat="1" applyFont="1" applyFill="1" applyBorder="1" applyAlignment="1" applyProtection="1">
      <alignment horizontal="right" vertical="top"/>
    </xf>
    <xf numFmtId="0" fontId="13" fillId="2" borderId="5" xfId="1" applyNumberFormat="1" applyFont="1" applyFill="1" applyBorder="1" applyAlignment="1" applyProtection="1">
      <alignment horizontal="left" vertical="top"/>
    </xf>
    <xf numFmtId="4" fontId="15" fillId="2" borderId="0" xfId="1" applyNumberFormat="1" applyFont="1" applyFill="1" applyBorder="1" applyAlignment="1" applyProtection="1">
      <alignment horizontal="right" vertical="top"/>
    </xf>
    <xf numFmtId="0" fontId="16" fillId="2" borderId="0" xfId="1" applyNumberFormat="1" applyFont="1" applyFill="1" applyBorder="1" applyAlignment="1" applyProtection="1">
      <alignment horizontal="left" vertical="top" indent="1"/>
    </xf>
    <xf numFmtId="0" fontId="13" fillId="2" borderId="0" xfId="1" applyNumberFormat="1" applyFont="1" applyFill="1" applyBorder="1" applyAlignment="1" applyProtection="1">
      <alignment horizontal="left" vertical="top" indent="1"/>
    </xf>
    <xf numFmtId="4" fontId="16" fillId="2" borderId="0" xfId="1" applyNumberFormat="1" applyFont="1" applyFill="1" applyBorder="1" applyAlignment="1" applyProtection="1">
      <alignment horizontal="right" vertical="top"/>
    </xf>
    <xf numFmtId="4" fontId="16" fillId="2" borderId="8" xfId="1" applyNumberFormat="1" applyFont="1" applyFill="1" applyBorder="1" applyAlignment="1" applyProtection="1">
      <alignment horizontal="right" vertical="top"/>
    </xf>
    <xf numFmtId="0" fontId="16" fillId="2" borderId="0" xfId="1" applyNumberFormat="1" applyFont="1" applyFill="1" applyBorder="1" applyAlignment="1" applyProtection="1">
      <alignment horizontal="left" vertical="top" indent="2"/>
    </xf>
    <xf numFmtId="0" fontId="13" fillId="2" borderId="0" xfId="1" applyNumberFormat="1" applyFont="1" applyFill="1" applyBorder="1" applyAlignment="1" applyProtection="1">
      <alignment horizontal="left" vertical="top" indent="2"/>
    </xf>
    <xf numFmtId="4" fontId="16" fillId="2" borderId="6" xfId="1" applyNumberFormat="1" applyFont="1" applyFill="1" applyBorder="1" applyAlignment="1" applyProtection="1">
      <alignment horizontal="right" vertical="top"/>
    </xf>
    <xf numFmtId="1" fontId="13" fillId="2" borderId="5" xfId="1" applyNumberFormat="1" applyFont="1" applyFill="1" applyBorder="1" applyAlignment="1" applyProtection="1">
      <alignment horizontal="left" vertical="top"/>
    </xf>
    <xf numFmtId="0" fontId="14" fillId="2" borderId="1" xfId="1" applyNumberFormat="1" applyFont="1" applyFill="1" applyBorder="1" applyAlignment="1" applyProtection="1">
      <alignment horizontal="left" vertical="top"/>
    </xf>
    <xf numFmtId="4" fontId="14" fillId="2" borderId="1" xfId="1" applyNumberFormat="1" applyFont="1" applyFill="1" applyBorder="1" applyAlignment="1" applyProtection="1">
      <alignment horizontal="right" vertical="top"/>
    </xf>
    <xf numFmtId="4" fontId="14" fillId="2" borderId="7" xfId="1" applyNumberFormat="1" applyFont="1" applyFill="1" applyBorder="1" applyAlignment="1" applyProtection="1">
      <alignment horizontal="right" vertical="top"/>
    </xf>
    <xf numFmtId="0" fontId="13" fillId="2" borderId="3" xfId="1" applyNumberFormat="1" applyFont="1" applyFill="1" applyBorder="1" applyAlignment="1" applyProtection="1">
      <alignment horizontal="left" vertical="top" indent="1"/>
    </xf>
    <xf numFmtId="4" fontId="13" fillId="2" borderId="3" xfId="1" applyNumberFormat="1" applyFont="1" applyFill="1" applyBorder="1" applyAlignment="1" applyProtection="1">
      <alignment horizontal="right" vertical="top"/>
    </xf>
    <xf numFmtId="4" fontId="13" fillId="2" borderId="4" xfId="1" applyNumberFormat="1" applyFont="1" applyFill="1" applyBorder="1" applyAlignment="1" applyProtection="1">
      <alignment horizontal="right" vertical="top"/>
    </xf>
    <xf numFmtId="0" fontId="17" fillId="2" borderId="5" xfId="1" applyNumberFormat="1" applyFont="1" applyFill="1" applyBorder="1" applyAlignment="1" applyProtection="1">
      <alignment horizontal="left" vertical="top"/>
    </xf>
    <xf numFmtId="0" fontId="14" fillId="2" borderId="0" xfId="1" applyNumberFormat="1" applyFont="1" applyFill="1" applyBorder="1" applyAlignment="1" applyProtection="1">
      <alignment horizontal="left" vertical="top"/>
    </xf>
    <xf numFmtId="4" fontId="14" fillId="2" borderId="0" xfId="1" applyNumberFormat="1" applyFont="1" applyFill="1" applyBorder="1" applyAlignment="1" applyProtection="1">
      <alignment horizontal="right" vertical="top"/>
    </xf>
    <xf numFmtId="4" fontId="14" fillId="2" borderId="6" xfId="1" applyNumberFormat="1" applyFont="1" applyFill="1" applyBorder="1" applyAlignment="1" applyProtection="1">
      <alignment horizontal="right" vertical="top"/>
    </xf>
    <xf numFmtId="0" fontId="18" fillId="2" borderId="1" xfId="0" applyNumberFormat="1" applyFont="1" applyFill="1" applyBorder="1" applyAlignment="1" applyProtection="1">
      <alignment horizontal="right" vertical="center"/>
    </xf>
    <xf numFmtId="164" fontId="13" fillId="2" borderId="9" xfId="1" applyNumberFormat="1" applyFont="1" applyFill="1" applyBorder="1" applyAlignment="1" applyProtection="1">
      <alignment horizontal="left" vertical="top"/>
    </xf>
    <xf numFmtId="0" fontId="13" fillId="2" borderId="10" xfId="1" applyNumberFormat="1" applyFont="1" applyFill="1" applyBorder="1" applyAlignment="1" applyProtection="1">
      <alignment horizontal="left" vertical="top" indent="3"/>
    </xf>
    <xf numFmtId="39" fontId="13" fillId="2" borderId="10" xfId="1" applyNumberFormat="1" applyFont="1" applyFill="1" applyBorder="1" applyAlignment="1" applyProtection="1">
      <alignment horizontal="right" vertical="top"/>
    </xf>
    <xf numFmtId="39" fontId="13" fillId="2" borderId="8" xfId="1" applyNumberFormat="1" applyFont="1" applyFill="1" applyBorder="1" applyAlignment="1" applyProtection="1">
      <alignment horizontal="right" vertical="top"/>
    </xf>
    <xf numFmtId="39" fontId="13" fillId="2" borderId="0" xfId="1" applyNumberFormat="1" applyFont="1" applyFill="1" applyBorder="1" applyAlignment="1" applyProtection="1">
      <alignment horizontal="right" vertical="top"/>
    </xf>
    <xf numFmtId="39" fontId="13" fillId="2" borderId="6" xfId="1" applyNumberFormat="1" applyFont="1" applyFill="1" applyBorder="1" applyAlignment="1" applyProtection="1">
      <alignment horizontal="right" vertical="top"/>
    </xf>
    <xf numFmtId="39" fontId="13" fillId="2" borderId="1" xfId="1" applyNumberFormat="1" applyFont="1" applyFill="1" applyBorder="1" applyAlignment="1" applyProtection="1">
      <alignment horizontal="right" vertical="top"/>
    </xf>
    <xf numFmtId="39" fontId="13" fillId="2" borderId="7" xfId="1" applyNumberFormat="1" applyFont="1" applyFill="1" applyBorder="1" applyAlignment="1" applyProtection="1">
      <alignment horizontal="right" vertical="top"/>
    </xf>
    <xf numFmtId="39" fontId="16" fillId="2" borderId="0" xfId="1" applyNumberFormat="1" applyFont="1" applyFill="1" applyBorder="1" applyAlignment="1" applyProtection="1">
      <alignment horizontal="right" vertical="top"/>
    </xf>
    <xf numFmtId="39" fontId="16" fillId="2" borderId="6" xfId="1" applyNumberFormat="1" applyFont="1" applyFill="1" applyBorder="1" applyAlignment="1" applyProtection="1">
      <alignment horizontal="right" vertical="top"/>
    </xf>
    <xf numFmtId="39" fontId="14" fillId="2" borderId="1" xfId="1" applyNumberFormat="1" applyFont="1" applyFill="1" applyBorder="1" applyAlignment="1" applyProtection="1">
      <alignment horizontal="right" vertical="top"/>
    </xf>
    <xf numFmtId="39" fontId="14" fillId="2" borderId="7" xfId="1" applyNumberFormat="1" applyFont="1" applyFill="1" applyBorder="1" applyAlignment="1" applyProtection="1">
      <alignment horizontal="right" vertical="top"/>
    </xf>
    <xf numFmtId="39" fontId="13" fillId="2" borderId="3" xfId="1" applyNumberFormat="1" applyFont="1" applyFill="1" applyBorder="1" applyAlignment="1" applyProtection="1">
      <alignment horizontal="right" vertical="top"/>
    </xf>
    <xf numFmtId="39" fontId="13" fillId="2" borderId="4" xfId="1" applyNumberFormat="1" applyFont="1" applyFill="1" applyBorder="1" applyAlignment="1" applyProtection="1">
      <alignment horizontal="right" vertical="top"/>
    </xf>
    <xf numFmtId="39" fontId="14" fillId="2" borderId="0" xfId="1" applyNumberFormat="1" applyFont="1" applyFill="1" applyBorder="1" applyAlignment="1" applyProtection="1">
      <alignment horizontal="right" vertical="top"/>
    </xf>
    <xf numFmtId="39" fontId="14" fillId="2" borderId="6" xfId="1" applyNumberFormat="1" applyFont="1" applyFill="1" applyBorder="1" applyAlignment="1" applyProtection="1">
      <alignment horizontal="right" vertical="top"/>
    </xf>
    <xf numFmtId="0" fontId="13" fillId="2" borderId="0" xfId="1" applyNumberFormat="1" applyFont="1" applyFill="1" applyBorder="1" applyAlignment="1" applyProtection="1">
      <alignment horizontal="left" vertical="top"/>
    </xf>
    <xf numFmtId="39" fontId="19" fillId="2" borderId="0" xfId="1" applyNumberFormat="1" applyFont="1" applyFill="1" applyBorder="1" applyAlignment="1" applyProtection="1">
      <alignment horizontal="right" vertical="top"/>
    </xf>
    <xf numFmtId="39" fontId="19" fillId="2" borderId="1" xfId="1" applyNumberFormat="1" applyFont="1" applyFill="1" applyBorder="1" applyAlignment="1" applyProtection="1">
      <alignment horizontal="right" vertical="top"/>
    </xf>
    <xf numFmtId="0" fontId="13" fillId="2" borderId="1" xfId="1" applyNumberFormat="1" applyFont="1" applyFill="1" applyBorder="1" applyAlignment="1" applyProtection="1">
      <alignment horizontal="left" vertical="top"/>
    </xf>
    <xf numFmtId="4" fontId="15" fillId="2" borderId="1" xfId="1" applyNumberFormat="1" applyFont="1" applyFill="1" applyBorder="1" applyAlignment="1" applyProtection="1">
      <alignment horizontal="right" vertical="top"/>
    </xf>
    <xf numFmtId="4" fontId="15" fillId="2" borderId="7" xfId="1" applyNumberFormat="1" applyFont="1" applyFill="1" applyBorder="1" applyAlignment="1" applyProtection="1">
      <alignment horizontal="right" vertical="top"/>
    </xf>
    <xf numFmtId="0" fontId="17" fillId="2" borderId="0" xfId="0" applyNumberFormat="1" applyFont="1" applyFill="1" applyBorder="1" applyAlignment="1" applyProtection="1">
      <alignment horizontal="center" vertical="top"/>
    </xf>
    <xf numFmtId="4" fontId="13" fillId="2" borderId="0" xfId="0" applyNumberFormat="1" applyFont="1" applyFill="1" applyBorder="1" applyAlignment="1" applyProtection="1">
      <alignment horizontal="right" vertical="center"/>
    </xf>
    <xf numFmtId="2" fontId="13" fillId="2" borderId="8" xfId="0" applyNumberFormat="1" applyFont="1" applyFill="1" applyBorder="1" applyAlignment="1" applyProtection="1">
      <alignment horizontal="right" vertical="center"/>
    </xf>
    <xf numFmtId="0" fontId="13" fillId="2" borderId="9" xfId="1" applyNumberFormat="1" applyFont="1" applyFill="1" applyBorder="1" applyAlignment="1" applyProtection="1">
      <alignment horizontal="left" vertical="top"/>
    </xf>
    <xf numFmtId="0" fontId="13" fillId="2" borderId="1" xfId="1" applyNumberFormat="1" applyFont="1" applyFill="1" applyBorder="1" applyAlignment="1" applyProtection="1">
      <alignment horizontal="left" vertical="top" indent="2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75080</xdr:colOff>
      <xdr:row>6</xdr:row>
      <xdr:rowOff>29767</xdr:rowOff>
    </xdr:from>
    <xdr:to>
      <xdr:col>5</xdr:col>
      <xdr:colOff>0</xdr:colOff>
      <xdr:row>12</xdr:row>
      <xdr:rowOff>6351</xdr:rowOff>
    </xdr:to>
    <xdr:sp macro="" textlink="">
      <xdr:nvSpPr>
        <xdr:cNvPr id="2" name="1 Rectángulo redondeado"/>
        <xdr:cNvSpPr/>
      </xdr:nvSpPr>
      <xdr:spPr>
        <a:xfrm>
          <a:off x="75080" y="1220392"/>
          <a:ext cx="7868770" cy="967184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BO"/>
        </a:p>
      </xdr:txBody>
    </xdr:sp>
    <xdr:clientData/>
  </xdr:twoCellAnchor>
  <xdr:twoCellAnchor>
    <xdr:from>
      <xdr:col>0</xdr:col>
      <xdr:colOff>50937</xdr:colOff>
      <xdr:row>2</xdr:row>
      <xdr:rowOff>157629</xdr:rowOff>
    </xdr:from>
    <xdr:to>
      <xdr:col>1</xdr:col>
      <xdr:colOff>2095500</xdr:colOff>
      <xdr:row>5</xdr:row>
      <xdr:rowOff>109537</xdr:rowOff>
    </xdr:to>
    <xdr:sp macro="" textlink="">
      <xdr:nvSpPr>
        <xdr:cNvPr id="3" name="7 Redondear rectángulo de esquina sencilla"/>
        <xdr:cNvSpPr/>
      </xdr:nvSpPr>
      <xdr:spPr>
        <a:xfrm>
          <a:off x="50937" y="700554"/>
          <a:ext cx="2863713" cy="437683"/>
        </a:xfrm>
        <a:prstGeom prst="round1Rect">
          <a:avLst/>
        </a:prstGeom>
        <a:solidFill>
          <a:srgbClr val="71D9D3"/>
        </a:solidFill>
        <a:ln w="31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es-ES" sz="1200" b="1" i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Capítulo</a:t>
          </a:r>
          <a:r>
            <a:rPr lang="es-ES" sz="1200" b="1" i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5: Estados Financieros</a:t>
          </a:r>
          <a:endParaRPr lang="es-ES" sz="1200" b="1" i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38386</xdr:colOff>
      <xdr:row>3</xdr:row>
      <xdr:rowOff>105205</xdr:rowOff>
    </xdr:from>
    <xdr:to>
      <xdr:col>4</xdr:col>
      <xdr:colOff>1519237</xdr:colOff>
      <xdr:row>5</xdr:row>
      <xdr:rowOff>148828</xdr:rowOff>
    </xdr:to>
    <xdr:sp macro="" textlink="">
      <xdr:nvSpPr>
        <xdr:cNvPr id="4" name="8 Rectángulo redondeado"/>
        <xdr:cNvSpPr/>
      </xdr:nvSpPr>
      <xdr:spPr>
        <a:xfrm>
          <a:off x="6439186" y="810055"/>
          <a:ext cx="1480851" cy="367473"/>
        </a:xfrm>
        <a:prstGeom prst="roundRect">
          <a:avLst/>
        </a:prstGeom>
        <a:solidFill>
          <a:srgbClr val="71D9D3"/>
        </a:solidFill>
        <a:ln w="31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Cuadro 5.19.7</a:t>
          </a:r>
        </a:p>
      </xdr:txBody>
    </xdr:sp>
    <xdr:clientData/>
  </xdr:twoCellAnchor>
  <xdr:twoCellAnchor>
    <xdr:from>
      <xdr:col>3</xdr:col>
      <xdr:colOff>1076325</xdr:colOff>
      <xdr:row>7</xdr:row>
      <xdr:rowOff>38100</xdr:rowOff>
    </xdr:from>
    <xdr:to>
      <xdr:col>4</xdr:col>
      <xdr:colOff>1362075</xdr:colOff>
      <xdr:row>11</xdr:row>
      <xdr:rowOff>47625</xdr:rowOff>
    </xdr:to>
    <xdr:grpSp>
      <xdr:nvGrpSpPr>
        <xdr:cNvPr id="5" name="Grupo 2"/>
        <xdr:cNvGrpSpPr>
          <a:grpSpLocks/>
        </xdr:cNvGrpSpPr>
      </xdr:nvGrpSpPr>
      <xdr:grpSpPr bwMode="auto">
        <a:xfrm>
          <a:off x="5934075" y="1347788"/>
          <a:ext cx="1827609" cy="771525"/>
          <a:chOff x="5932713" y="1435213"/>
          <a:chExt cx="1830330" cy="768803"/>
        </a:xfrm>
      </xdr:grpSpPr>
      <xdr:sp macro="" textlink="">
        <xdr:nvSpPr>
          <xdr:cNvPr id="6" name="Rectángulo redondeado 5"/>
          <xdr:cNvSpPr/>
        </xdr:nvSpPr>
        <xdr:spPr>
          <a:xfrm>
            <a:off x="5932713" y="1435213"/>
            <a:ext cx="1830330" cy="702363"/>
          </a:xfrm>
          <a:prstGeom prst="round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BO"/>
          </a:p>
        </xdr:txBody>
      </xdr:sp>
      <xdr:sp macro="" textlink="">
        <xdr:nvSpPr>
          <xdr:cNvPr id="7" name="CuadroTexto 6"/>
          <xdr:cNvSpPr txBox="1"/>
        </xdr:nvSpPr>
        <xdr:spPr>
          <a:xfrm>
            <a:off x="6018510" y="1444704"/>
            <a:ext cx="1611072" cy="7593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BO" sz="800" b="1"/>
              <a:t>         Fecha: </a:t>
            </a:r>
            <a:r>
              <a:rPr lang="es-BO" sz="800" b="0"/>
              <a:t>19</a:t>
            </a:r>
            <a:r>
              <a:rPr lang="es-BO" sz="800"/>
              <a:t>/02/2022 09:28:30</a:t>
            </a:r>
            <a:br>
              <a:rPr lang="es-BO" sz="800"/>
            </a:br>
            <a:r>
              <a:rPr lang="es-BO" sz="800"/>
              <a:t>     </a:t>
            </a:r>
            <a:r>
              <a:rPr lang="es-BO" sz="800" b="1"/>
              <a:t>Gestión: </a:t>
            </a:r>
            <a:r>
              <a:rPr lang="es-BO" sz="800"/>
              <a:t>2021</a:t>
            </a:r>
          </a:p>
          <a:p>
            <a:r>
              <a:rPr lang="es-BO" sz="800"/>
              <a:t>     </a:t>
            </a:r>
            <a:r>
              <a:rPr lang="es-BO" sz="800" b="1"/>
              <a:t>Usuario</a:t>
            </a:r>
            <a:r>
              <a:rPr lang="es-BO" sz="800" b="1" baseline="0"/>
              <a:t>: </a:t>
            </a:r>
            <a:r>
              <a:rPr lang="es-BO" sz="800" b="0" baseline="0"/>
              <a:t>SFE</a:t>
            </a:r>
            <a:r>
              <a:rPr lang="es-BO" sz="800" baseline="0"/>
              <a:t>355088900</a:t>
            </a:r>
          </a:p>
          <a:p>
            <a:r>
              <a:rPr lang="es-BO" sz="800" b="1" baseline="0"/>
              <a:t> Ambiente: </a:t>
            </a:r>
            <a:r>
              <a:rPr lang="es-BO" sz="800" baseline="0"/>
              <a:t>PRODUCCION</a:t>
            </a:r>
          </a:p>
          <a:p>
            <a:r>
              <a:rPr lang="es-BO" sz="800" baseline="0"/>
              <a:t>    </a:t>
            </a:r>
            <a:r>
              <a:rPr lang="es-BO" sz="800" b="1" baseline="0"/>
              <a:t>Reporte: </a:t>
            </a:r>
            <a:r>
              <a:rPr lang="es-BO" sz="800" baseline="0"/>
              <a:t>RConCaif	</a:t>
            </a:r>
          </a:p>
        </xdr:txBody>
      </xdr:sp>
    </xdr:grpSp>
    <xdr:clientData/>
  </xdr:twoCellAnchor>
  <xdr:twoCellAnchor editAs="oneCell">
    <xdr:from>
      <xdr:col>0</xdr:col>
      <xdr:colOff>209550</xdr:colOff>
      <xdr:row>6</xdr:row>
      <xdr:rowOff>104775</xdr:rowOff>
    </xdr:from>
    <xdr:to>
      <xdr:col>1</xdr:col>
      <xdr:colOff>666750</xdr:colOff>
      <xdr:row>9</xdr:row>
      <xdr:rowOff>66675</xdr:rowOff>
    </xdr:to>
    <xdr:pic>
      <xdr:nvPicPr>
        <xdr:cNvPr id="8" name="Imagen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95400"/>
          <a:ext cx="12763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400707</xdr:colOff>
      <xdr:row>7</xdr:row>
      <xdr:rowOff>72258</xdr:rowOff>
    </xdr:from>
    <xdr:ext cx="184731" cy="264560"/>
    <xdr:sp macro="" textlink="">
      <xdr:nvSpPr>
        <xdr:cNvPr id="9" name="CuadroTexto 8"/>
        <xdr:cNvSpPr txBox="1"/>
      </xdr:nvSpPr>
      <xdr:spPr>
        <a:xfrm>
          <a:off x="3982107" y="13867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BO"/>
        </a:p>
      </xdr:txBody>
    </xdr:sp>
    <xdr:clientData/>
  </xdr:oneCellAnchor>
  <xdr:oneCellAnchor>
    <xdr:from>
      <xdr:col>2</xdr:col>
      <xdr:colOff>400707</xdr:colOff>
      <xdr:row>85</xdr:row>
      <xdr:rowOff>0</xdr:rowOff>
    </xdr:from>
    <xdr:ext cx="184731" cy="264560"/>
    <xdr:sp macro="" textlink="">
      <xdr:nvSpPr>
        <xdr:cNvPr id="10" name="CuadroTexto 9"/>
        <xdr:cNvSpPr txBox="1"/>
      </xdr:nvSpPr>
      <xdr:spPr>
        <a:xfrm>
          <a:off x="3982107" y="1391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BO"/>
        </a:p>
      </xdr:txBody>
    </xdr:sp>
    <xdr:clientData/>
  </xdr:oneCellAnchor>
  <xdr:oneCellAnchor>
    <xdr:from>
      <xdr:col>2</xdr:col>
      <xdr:colOff>400707</xdr:colOff>
      <xdr:row>157</xdr:row>
      <xdr:rowOff>0</xdr:rowOff>
    </xdr:from>
    <xdr:ext cx="184731" cy="264560"/>
    <xdr:sp macro="" textlink="">
      <xdr:nvSpPr>
        <xdr:cNvPr id="11" name="CuadroTexto 10"/>
        <xdr:cNvSpPr txBox="1"/>
      </xdr:nvSpPr>
      <xdr:spPr>
        <a:xfrm>
          <a:off x="3982107" y="2556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BO"/>
        </a:p>
      </xdr:txBody>
    </xdr:sp>
    <xdr:clientData/>
  </xdr:oneCellAnchor>
  <xdr:twoCellAnchor>
    <xdr:from>
      <xdr:col>0</xdr:col>
      <xdr:colOff>75080</xdr:colOff>
      <xdr:row>79</xdr:row>
      <xdr:rowOff>29767</xdr:rowOff>
    </xdr:from>
    <xdr:to>
      <xdr:col>5</xdr:col>
      <xdr:colOff>0</xdr:colOff>
      <xdr:row>85</xdr:row>
      <xdr:rowOff>0</xdr:rowOff>
    </xdr:to>
    <xdr:sp macro="" textlink="">
      <xdr:nvSpPr>
        <xdr:cNvPr id="12" name="1 Rectángulo redondeado"/>
        <xdr:cNvSpPr/>
      </xdr:nvSpPr>
      <xdr:spPr>
        <a:xfrm>
          <a:off x="75080" y="12955192"/>
          <a:ext cx="7868770" cy="960833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BO"/>
        </a:p>
      </xdr:txBody>
    </xdr:sp>
    <xdr:clientData/>
  </xdr:twoCellAnchor>
  <xdr:twoCellAnchor>
    <xdr:from>
      <xdr:col>3</xdr:col>
      <xdr:colOff>1076325</xdr:colOff>
      <xdr:row>80</xdr:row>
      <xdr:rowOff>38100</xdr:rowOff>
    </xdr:from>
    <xdr:to>
      <xdr:col>4</xdr:col>
      <xdr:colOff>1362075</xdr:colOff>
      <xdr:row>84</xdr:row>
      <xdr:rowOff>47625</xdr:rowOff>
    </xdr:to>
    <xdr:grpSp>
      <xdr:nvGrpSpPr>
        <xdr:cNvPr id="13" name="Grupo 2"/>
        <xdr:cNvGrpSpPr>
          <a:grpSpLocks/>
        </xdr:cNvGrpSpPr>
      </xdr:nvGrpSpPr>
      <xdr:grpSpPr bwMode="auto">
        <a:xfrm>
          <a:off x="5934075" y="13009959"/>
          <a:ext cx="1827609" cy="771525"/>
          <a:chOff x="5932713" y="1435213"/>
          <a:chExt cx="1830330" cy="768803"/>
        </a:xfrm>
      </xdr:grpSpPr>
      <xdr:sp macro="" textlink="">
        <xdr:nvSpPr>
          <xdr:cNvPr id="14" name="Rectángulo redondeado 13"/>
          <xdr:cNvSpPr/>
        </xdr:nvSpPr>
        <xdr:spPr>
          <a:xfrm>
            <a:off x="5932713" y="1435213"/>
            <a:ext cx="1830330" cy="702363"/>
          </a:xfrm>
          <a:prstGeom prst="round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BO"/>
          </a:p>
        </xdr:txBody>
      </xdr:sp>
      <xdr:sp macro="" textlink="">
        <xdr:nvSpPr>
          <xdr:cNvPr id="15" name="CuadroTexto 14"/>
          <xdr:cNvSpPr txBox="1"/>
        </xdr:nvSpPr>
        <xdr:spPr>
          <a:xfrm>
            <a:off x="6018510" y="1444704"/>
            <a:ext cx="1611072" cy="7593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BO" sz="800" b="1"/>
              <a:t>         Fecha: </a:t>
            </a:r>
            <a:r>
              <a:rPr lang="es-BO" sz="800" b="0"/>
              <a:t>19/02/2022 09:28:30</a:t>
            </a:r>
            <a:r>
              <a:rPr lang="es-BO" sz="800"/>
              <a:t/>
            </a:r>
            <a:br>
              <a:rPr lang="es-BO" sz="800"/>
            </a:br>
            <a:r>
              <a:rPr lang="es-BO" sz="800"/>
              <a:t>     </a:t>
            </a:r>
            <a:r>
              <a:rPr lang="es-BO" sz="800" b="1"/>
              <a:t>Gestión: </a:t>
            </a:r>
            <a:r>
              <a:rPr lang="es-BO" sz="800"/>
              <a:t>2021</a:t>
            </a:r>
          </a:p>
          <a:p>
            <a:r>
              <a:rPr lang="es-BO" sz="800"/>
              <a:t>     </a:t>
            </a:r>
            <a:r>
              <a:rPr lang="es-BO" sz="800" b="1"/>
              <a:t>Usuario</a:t>
            </a:r>
            <a:r>
              <a:rPr lang="es-BO" sz="800" b="1" baseline="0"/>
              <a:t>: </a:t>
            </a:r>
            <a:r>
              <a:rPr lang="es-BO" sz="800" b="0" baseline="0"/>
              <a:t>SFE</a:t>
            </a:r>
            <a:r>
              <a:rPr lang="es-BO" sz="800" baseline="0"/>
              <a:t>355088900</a:t>
            </a:r>
          </a:p>
          <a:p>
            <a:r>
              <a:rPr lang="es-BO" sz="800" b="1" baseline="0"/>
              <a:t> Ambiente: </a:t>
            </a:r>
            <a:r>
              <a:rPr lang="es-BO" sz="800" baseline="0"/>
              <a:t>PRODUCCION</a:t>
            </a:r>
          </a:p>
          <a:p>
            <a:r>
              <a:rPr lang="es-BO" sz="800" baseline="0"/>
              <a:t>    </a:t>
            </a:r>
            <a:r>
              <a:rPr lang="es-BO" sz="800" b="1" baseline="0"/>
              <a:t>Reporte: </a:t>
            </a:r>
            <a:r>
              <a:rPr lang="es-BO" sz="800" baseline="0"/>
              <a:t>RConCaif	</a:t>
            </a:r>
          </a:p>
        </xdr:txBody>
      </xdr:sp>
    </xdr:grpSp>
    <xdr:clientData/>
  </xdr:twoCellAnchor>
  <xdr:twoCellAnchor editAs="oneCell">
    <xdr:from>
      <xdr:col>0</xdr:col>
      <xdr:colOff>209550</xdr:colOff>
      <xdr:row>79</xdr:row>
      <xdr:rowOff>104775</xdr:rowOff>
    </xdr:from>
    <xdr:to>
      <xdr:col>1</xdr:col>
      <xdr:colOff>666750</xdr:colOff>
      <xdr:row>82</xdr:row>
      <xdr:rowOff>66675</xdr:rowOff>
    </xdr:to>
    <xdr:pic>
      <xdr:nvPicPr>
        <xdr:cNvPr id="16" name="Imagen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30200"/>
          <a:ext cx="12763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400707</xdr:colOff>
      <xdr:row>80</xdr:row>
      <xdr:rowOff>72258</xdr:rowOff>
    </xdr:from>
    <xdr:ext cx="184731" cy="264560"/>
    <xdr:sp macro="" textlink="">
      <xdr:nvSpPr>
        <xdr:cNvPr id="17" name="CuadroTexto 16"/>
        <xdr:cNvSpPr txBox="1"/>
      </xdr:nvSpPr>
      <xdr:spPr>
        <a:xfrm>
          <a:off x="3982107" y="131215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BO"/>
        </a:p>
      </xdr:txBody>
    </xdr:sp>
    <xdr:clientData/>
  </xdr:oneCellAnchor>
  <xdr:twoCellAnchor>
    <xdr:from>
      <xdr:col>0</xdr:col>
      <xdr:colOff>75080</xdr:colOff>
      <xdr:row>151</xdr:row>
      <xdr:rowOff>29767</xdr:rowOff>
    </xdr:from>
    <xdr:to>
      <xdr:col>5</xdr:col>
      <xdr:colOff>0</xdr:colOff>
      <xdr:row>157</xdr:row>
      <xdr:rowOff>0</xdr:rowOff>
    </xdr:to>
    <xdr:sp macro="" textlink="">
      <xdr:nvSpPr>
        <xdr:cNvPr id="18" name="1 Rectángulo redondeado"/>
        <xdr:cNvSpPr/>
      </xdr:nvSpPr>
      <xdr:spPr>
        <a:xfrm>
          <a:off x="75080" y="24604267"/>
          <a:ext cx="7868770" cy="960833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BO"/>
        </a:p>
      </xdr:txBody>
    </xdr:sp>
    <xdr:clientData/>
  </xdr:twoCellAnchor>
  <xdr:twoCellAnchor>
    <xdr:from>
      <xdr:col>3</xdr:col>
      <xdr:colOff>1076325</xdr:colOff>
      <xdr:row>152</xdr:row>
      <xdr:rowOff>38100</xdr:rowOff>
    </xdr:from>
    <xdr:to>
      <xdr:col>4</xdr:col>
      <xdr:colOff>1362075</xdr:colOff>
      <xdr:row>156</xdr:row>
      <xdr:rowOff>47625</xdr:rowOff>
    </xdr:to>
    <xdr:grpSp>
      <xdr:nvGrpSpPr>
        <xdr:cNvPr id="19" name="Grupo 2"/>
        <xdr:cNvGrpSpPr>
          <a:grpSpLocks/>
        </xdr:cNvGrpSpPr>
      </xdr:nvGrpSpPr>
      <xdr:grpSpPr bwMode="auto">
        <a:xfrm>
          <a:off x="5934075" y="24606647"/>
          <a:ext cx="1827609" cy="771525"/>
          <a:chOff x="5932713" y="1435213"/>
          <a:chExt cx="1830330" cy="768803"/>
        </a:xfrm>
      </xdr:grpSpPr>
      <xdr:sp macro="" textlink="">
        <xdr:nvSpPr>
          <xdr:cNvPr id="20" name="Rectángulo redondeado 19"/>
          <xdr:cNvSpPr/>
        </xdr:nvSpPr>
        <xdr:spPr>
          <a:xfrm>
            <a:off x="5932713" y="1435213"/>
            <a:ext cx="1830330" cy="702363"/>
          </a:xfrm>
          <a:prstGeom prst="round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BO"/>
          </a:p>
        </xdr:txBody>
      </xdr:sp>
      <xdr:sp macro="" textlink="">
        <xdr:nvSpPr>
          <xdr:cNvPr id="21" name="CuadroTexto 20"/>
          <xdr:cNvSpPr txBox="1"/>
        </xdr:nvSpPr>
        <xdr:spPr>
          <a:xfrm>
            <a:off x="6018510" y="1444704"/>
            <a:ext cx="1611072" cy="7593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BO" sz="800" b="1"/>
              <a:t>         Fecha: </a:t>
            </a:r>
            <a:r>
              <a:rPr lang="es-BO" sz="800" b="0"/>
              <a:t>19/02/2022 09:28:30</a:t>
            </a:r>
            <a:r>
              <a:rPr lang="es-BO" sz="800"/>
              <a:t/>
            </a:r>
            <a:br>
              <a:rPr lang="es-BO" sz="800"/>
            </a:br>
            <a:r>
              <a:rPr lang="es-BO" sz="800"/>
              <a:t>     </a:t>
            </a:r>
            <a:r>
              <a:rPr lang="es-BO" sz="800" b="1"/>
              <a:t>Gestión: </a:t>
            </a:r>
            <a:r>
              <a:rPr lang="es-BO" sz="800"/>
              <a:t>2021</a:t>
            </a:r>
          </a:p>
          <a:p>
            <a:r>
              <a:rPr lang="es-BO" sz="800"/>
              <a:t>     </a:t>
            </a:r>
            <a:r>
              <a:rPr lang="es-BO" sz="800" b="1"/>
              <a:t>Usuario</a:t>
            </a:r>
            <a:r>
              <a:rPr lang="es-BO" sz="800" b="1" baseline="0"/>
              <a:t>: </a:t>
            </a:r>
            <a:r>
              <a:rPr lang="es-BO" sz="800" b="0" baseline="0"/>
              <a:t>SFE</a:t>
            </a:r>
            <a:r>
              <a:rPr lang="es-BO" sz="800" baseline="0"/>
              <a:t>355088900</a:t>
            </a:r>
          </a:p>
          <a:p>
            <a:r>
              <a:rPr lang="es-BO" sz="800" b="1" baseline="0"/>
              <a:t> Ambiente: </a:t>
            </a:r>
            <a:r>
              <a:rPr lang="es-BO" sz="800" baseline="0"/>
              <a:t>PRODUCCION</a:t>
            </a:r>
          </a:p>
          <a:p>
            <a:r>
              <a:rPr lang="es-BO" sz="800" baseline="0"/>
              <a:t>    </a:t>
            </a:r>
            <a:r>
              <a:rPr lang="es-BO" sz="800" b="1" baseline="0"/>
              <a:t>Reporte: </a:t>
            </a:r>
            <a:r>
              <a:rPr lang="es-BO" sz="800" baseline="0"/>
              <a:t>RConCaif	</a:t>
            </a:r>
          </a:p>
        </xdr:txBody>
      </xdr:sp>
    </xdr:grpSp>
    <xdr:clientData/>
  </xdr:twoCellAnchor>
  <xdr:twoCellAnchor editAs="oneCell">
    <xdr:from>
      <xdr:col>0</xdr:col>
      <xdr:colOff>209550</xdr:colOff>
      <xdr:row>151</xdr:row>
      <xdr:rowOff>104775</xdr:rowOff>
    </xdr:from>
    <xdr:to>
      <xdr:col>1</xdr:col>
      <xdr:colOff>666750</xdr:colOff>
      <xdr:row>154</xdr:row>
      <xdr:rowOff>66675</xdr:rowOff>
    </xdr:to>
    <xdr:pic>
      <xdr:nvPicPr>
        <xdr:cNvPr id="22" name="Imagen 3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4679275"/>
          <a:ext cx="12763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400707</xdr:colOff>
      <xdr:row>152</xdr:row>
      <xdr:rowOff>72258</xdr:rowOff>
    </xdr:from>
    <xdr:ext cx="184731" cy="264560"/>
    <xdr:sp macro="" textlink="">
      <xdr:nvSpPr>
        <xdr:cNvPr id="23" name="CuadroTexto 22"/>
        <xdr:cNvSpPr txBox="1"/>
      </xdr:nvSpPr>
      <xdr:spPr>
        <a:xfrm>
          <a:off x="3982107" y="247705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BO"/>
        </a:p>
      </xdr:txBody>
    </xdr:sp>
    <xdr:clientData/>
  </xdr:oneCellAnchor>
  <xdr:twoCellAnchor editAs="oneCell">
    <xdr:from>
      <xdr:col>0</xdr:col>
      <xdr:colOff>0</xdr:colOff>
      <xdr:row>0</xdr:row>
      <xdr:rowOff>19050</xdr:rowOff>
    </xdr:from>
    <xdr:to>
      <xdr:col>1</xdr:col>
      <xdr:colOff>1228725</xdr:colOff>
      <xdr:row>3</xdr:row>
      <xdr:rowOff>1190</xdr:rowOff>
    </xdr:to>
    <xdr:pic>
      <xdr:nvPicPr>
        <xdr:cNvPr id="24" name="3 Imagen" descr="Logo Dossier SMFIN.jpe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047875" cy="686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tabSelected="1" view="pageBreakPreview" zoomScale="160" zoomScaleNormal="160" zoomScaleSheetLayoutView="160" workbookViewId="0">
      <selection activeCell="C16" sqref="C16"/>
    </sheetView>
  </sheetViews>
  <sheetFormatPr baseColWidth="10" defaultRowHeight="12.75"/>
  <cols>
    <col min="1" max="1" width="12.28515625" style="4" customWidth="1"/>
    <col min="2" max="2" width="41.42578125" style="4" customWidth="1"/>
    <col min="3" max="3" width="19.140625" style="4" customWidth="1"/>
    <col min="4" max="5" width="23.140625" style="4" customWidth="1"/>
    <col min="6" max="16384" width="11.42578125" style="4"/>
  </cols>
  <sheetData>
    <row r="1" spans="1:5" ht="28.5" customHeight="1">
      <c r="A1" s="1"/>
      <c r="B1" s="2"/>
      <c r="C1" s="2"/>
      <c r="D1" s="2"/>
      <c r="E1" s="3" t="s">
        <v>0</v>
      </c>
    </row>
    <row r="2" spans="1:5" ht="14.25" customHeight="1">
      <c r="A2" s="5"/>
      <c r="B2" s="6"/>
      <c r="C2" s="7" t="s">
        <v>1</v>
      </c>
      <c r="D2" s="7"/>
      <c r="E2" s="7"/>
    </row>
    <row r="3" spans="1:5">
      <c r="A3" s="1"/>
      <c r="B3" s="8"/>
      <c r="C3" s="8"/>
      <c r="D3" s="8"/>
      <c r="E3" s="8"/>
    </row>
    <row r="4" spans="1:5">
      <c r="A4" s="1"/>
      <c r="B4" s="9"/>
      <c r="C4" s="9"/>
      <c r="D4" s="9"/>
      <c r="E4" s="9"/>
    </row>
    <row r="5" spans="1:5">
      <c r="A5" s="10"/>
      <c r="B5" s="11"/>
      <c r="C5" s="11"/>
      <c r="D5" s="11"/>
      <c r="E5" s="11"/>
    </row>
    <row r="6" spans="1:5">
      <c r="A6" s="10"/>
      <c r="B6" s="11"/>
      <c r="C6" s="11"/>
      <c r="D6" s="11"/>
      <c r="E6" s="11"/>
    </row>
    <row r="7" spans="1:5" ht="9.75" customHeight="1">
      <c r="A7" s="12"/>
      <c r="B7" s="12"/>
      <c r="C7" s="12"/>
      <c r="D7" s="12"/>
      <c r="E7" s="12"/>
    </row>
    <row r="8" spans="1:5" ht="15" customHeight="1">
      <c r="A8" s="13" t="s">
        <v>2</v>
      </c>
      <c r="B8" s="13"/>
      <c r="C8" s="13"/>
      <c r="D8" s="13"/>
      <c r="E8" s="14"/>
    </row>
    <row r="9" spans="1:5" ht="15" customHeight="1">
      <c r="A9" s="15" t="s">
        <v>3</v>
      </c>
      <c r="B9" s="15"/>
      <c r="C9" s="15"/>
      <c r="D9" s="15"/>
      <c r="E9" s="14"/>
    </row>
    <row r="10" spans="1:5" ht="15" customHeight="1">
      <c r="A10" s="16" t="s">
        <v>4</v>
      </c>
      <c r="B10" s="16"/>
      <c r="C10" s="16"/>
      <c r="D10" s="16"/>
      <c r="E10" s="14"/>
    </row>
    <row r="11" spans="1:5" ht="15" customHeight="1">
      <c r="A11" s="17" t="s">
        <v>5</v>
      </c>
      <c r="B11" s="17"/>
      <c r="C11" s="17"/>
      <c r="D11" s="17"/>
      <c r="E11" s="18"/>
    </row>
    <row r="12" spans="1:5" ht="8.25" customHeight="1">
      <c r="A12" s="19"/>
      <c r="B12" s="19"/>
      <c r="C12" s="19"/>
      <c r="D12" s="19"/>
      <c r="E12" s="18"/>
    </row>
    <row r="13" spans="1:5" ht="7.5" customHeight="1">
      <c r="A13" s="20"/>
      <c r="B13" s="20"/>
      <c r="C13" s="20"/>
      <c r="D13" s="20"/>
      <c r="E13" s="20"/>
    </row>
    <row r="14" spans="1:5">
      <c r="A14" s="21"/>
      <c r="B14" s="21"/>
      <c r="C14" s="22"/>
      <c r="D14" s="23">
        <v>2021</v>
      </c>
      <c r="E14" s="23">
        <v>2020</v>
      </c>
    </row>
    <row r="15" spans="1:5" ht="9.75" customHeight="1">
      <c r="A15" s="24">
        <v>11</v>
      </c>
      <c r="B15" s="25" t="s">
        <v>6</v>
      </c>
      <c r="C15" s="26"/>
      <c r="D15" s="27">
        <f>D16+D17+D19+D21+D25+D28+D31</f>
        <v>1307826422.27</v>
      </c>
      <c r="E15" s="28">
        <f>E16+E17+E19+E21+E25+E28+E31</f>
        <v>1657390108.01</v>
      </c>
    </row>
    <row r="16" spans="1:5">
      <c r="A16" s="29" t="s">
        <v>7</v>
      </c>
      <c r="B16" s="30" t="s">
        <v>8</v>
      </c>
      <c r="C16" s="30"/>
      <c r="D16" s="31">
        <v>56785048.119999997</v>
      </c>
      <c r="E16" s="32">
        <v>68742625.629999995</v>
      </c>
    </row>
    <row r="17" spans="1:5">
      <c r="A17" s="29" t="s">
        <v>9</v>
      </c>
      <c r="B17" s="33" t="s">
        <v>10</v>
      </c>
      <c r="C17" s="33"/>
      <c r="D17" s="34">
        <f>D18</f>
        <v>433326083</v>
      </c>
      <c r="E17" s="35">
        <f>E18</f>
        <v>710670879</v>
      </c>
    </row>
    <row r="18" spans="1:5">
      <c r="A18" s="36" t="s">
        <v>11</v>
      </c>
      <c r="B18" s="30" t="s">
        <v>12</v>
      </c>
      <c r="C18" s="30"/>
      <c r="D18" s="31">
        <v>433326083</v>
      </c>
      <c r="E18" s="32">
        <v>710670879</v>
      </c>
    </row>
    <row r="19" spans="1:5">
      <c r="A19" s="29">
        <v>11.4</v>
      </c>
      <c r="B19" s="33" t="s">
        <v>13</v>
      </c>
      <c r="C19" s="33"/>
      <c r="D19" s="34">
        <f>D20</f>
        <v>589921.54</v>
      </c>
      <c r="E19" s="35">
        <f>E20</f>
        <v>682580.05</v>
      </c>
    </row>
    <row r="20" spans="1:5">
      <c r="A20" s="36" t="s">
        <v>14</v>
      </c>
      <c r="B20" s="30" t="s">
        <v>15</v>
      </c>
      <c r="C20" s="30"/>
      <c r="D20" s="31">
        <v>589921.54</v>
      </c>
      <c r="E20" s="32">
        <v>682580.05</v>
      </c>
    </row>
    <row r="21" spans="1:5">
      <c r="A21" s="29" t="s">
        <v>16</v>
      </c>
      <c r="B21" s="33" t="s">
        <v>17</v>
      </c>
      <c r="C21" s="33"/>
      <c r="D21" s="34">
        <f>D22+D23+D24</f>
        <v>118791718.51000001</v>
      </c>
      <c r="E21" s="35">
        <f>E22+E23+E24</f>
        <v>181236028.89999998</v>
      </c>
    </row>
    <row r="22" spans="1:5">
      <c r="A22" s="36" t="s">
        <v>18</v>
      </c>
      <c r="B22" s="30" t="s">
        <v>19</v>
      </c>
      <c r="C22" s="30"/>
      <c r="D22" s="31">
        <v>93476780.530000001</v>
      </c>
      <c r="E22" s="32">
        <v>81887717.849999994</v>
      </c>
    </row>
    <row r="23" spans="1:5">
      <c r="A23" s="36" t="s">
        <v>20</v>
      </c>
      <c r="B23" s="30" t="s">
        <v>21</v>
      </c>
      <c r="C23" s="30"/>
      <c r="D23" s="37">
        <v>26916</v>
      </c>
      <c r="E23" s="32">
        <v>36037.919999999998</v>
      </c>
    </row>
    <row r="24" spans="1:5">
      <c r="A24" s="36" t="s">
        <v>22</v>
      </c>
      <c r="B24" s="30" t="s">
        <v>23</v>
      </c>
      <c r="C24" s="30"/>
      <c r="D24" s="31">
        <v>25288021.98</v>
      </c>
      <c r="E24" s="32">
        <v>99312273.129999995</v>
      </c>
    </row>
    <row r="25" spans="1:5">
      <c r="A25" s="29" t="s">
        <v>24</v>
      </c>
      <c r="B25" s="33" t="s">
        <v>25</v>
      </c>
      <c r="C25" s="33"/>
      <c r="D25" s="34">
        <f>D26+D27</f>
        <v>40658226.630000003</v>
      </c>
      <c r="E25" s="35">
        <f>E26+E27</f>
        <v>33189525.850000001</v>
      </c>
    </row>
    <row r="26" spans="1:5">
      <c r="A26" s="36" t="s">
        <v>26</v>
      </c>
      <c r="B26" s="30" t="s">
        <v>27</v>
      </c>
      <c r="C26" s="30"/>
      <c r="D26" s="31">
        <v>1204071.8400000001</v>
      </c>
      <c r="E26" s="32">
        <v>995111.89</v>
      </c>
    </row>
    <row r="27" spans="1:5">
      <c r="A27" s="36" t="s">
        <v>28</v>
      </c>
      <c r="B27" s="30" t="s">
        <v>29</v>
      </c>
      <c r="C27" s="30"/>
      <c r="D27" s="31">
        <v>39454154.789999999</v>
      </c>
      <c r="E27" s="32">
        <v>32194413.960000001</v>
      </c>
    </row>
    <row r="28" spans="1:5">
      <c r="A28" s="29" t="s">
        <v>30</v>
      </c>
      <c r="B28" s="33" t="s">
        <v>31</v>
      </c>
      <c r="C28" s="33"/>
      <c r="D28" s="34">
        <f>D29+D30</f>
        <v>1605642.7</v>
      </c>
      <c r="E28" s="35">
        <f>E29+E30</f>
        <v>6038063.46</v>
      </c>
    </row>
    <row r="29" spans="1:5">
      <c r="A29" s="36" t="s">
        <v>32</v>
      </c>
      <c r="B29" s="30" t="s">
        <v>33</v>
      </c>
      <c r="C29" s="30"/>
      <c r="D29" s="31">
        <v>2250</v>
      </c>
      <c r="E29" s="32">
        <v>3147594.04</v>
      </c>
    </row>
    <row r="30" spans="1:5">
      <c r="A30" s="36" t="s">
        <v>34</v>
      </c>
      <c r="B30" s="30" t="s">
        <v>35</v>
      </c>
      <c r="C30" s="30"/>
      <c r="D30" s="31">
        <v>1603392.7</v>
      </c>
      <c r="E30" s="32">
        <v>2890469.42</v>
      </c>
    </row>
    <row r="31" spans="1:5">
      <c r="A31" s="29" t="s">
        <v>36</v>
      </c>
      <c r="B31" s="33" t="s">
        <v>37</v>
      </c>
      <c r="C31" s="33"/>
      <c r="D31" s="34">
        <f t="shared" ref="D31:E34" si="0">D32</f>
        <v>656069781.76999998</v>
      </c>
      <c r="E31" s="35">
        <f t="shared" si="0"/>
        <v>656830405.12</v>
      </c>
    </row>
    <row r="32" spans="1:5">
      <c r="A32" s="36" t="s">
        <v>38</v>
      </c>
      <c r="B32" s="38" t="s">
        <v>39</v>
      </c>
      <c r="C32" s="39"/>
      <c r="D32" s="40">
        <f>D33</f>
        <v>656069781.76999998</v>
      </c>
      <c r="E32" s="41">
        <f t="shared" si="0"/>
        <v>656830405.12</v>
      </c>
    </row>
    <row r="33" spans="1:5">
      <c r="A33" s="36" t="s">
        <v>40</v>
      </c>
      <c r="B33" s="42" t="s">
        <v>41</v>
      </c>
      <c r="C33" s="43"/>
      <c r="D33" s="40">
        <f>D34+D36</f>
        <v>656069781.76999998</v>
      </c>
      <c r="E33" s="44">
        <f>E34+E36</f>
        <v>656830405.12</v>
      </c>
    </row>
    <row r="34" spans="1:5">
      <c r="A34" s="36" t="s">
        <v>42</v>
      </c>
      <c r="B34" s="42" t="s">
        <v>43</v>
      </c>
      <c r="C34" s="43"/>
      <c r="D34" s="40">
        <f t="shared" si="0"/>
        <v>653706168.76999998</v>
      </c>
      <c r="E34" s="44">
        <f t="shared" si="0"/>
        <v>656830405.12</v>
      </c>
    </row>
    <row r="35" spans="1:5">
      <c r="A35" s="36" t="s">
        <v>44</v>
      </c>
      <c r="B35" s="30" t="s">
        <v>45</v>
      </c>
      <c r="C35" s="30"/>
      <c r="D35" s="31">
        <v>653706168.76999998</v>
      </c>
      <c r="E35" s="32">
        <v>656830405.12</v>
      </c>
    </row>
    <row r="36" spans="1:5">
      <c r="A36" s="36" t="s">
        <v>46</v>
      </c>
      <c r="B36" s="42" t="s">
        <v>47</v>
      </c>
      <c r="C36" s="30"/>
      <c r="D36" s="40">
        <f>+D37</f>
        <v>2363613</v>
      </c>
      <c r="E36" s="44">
        <f>+E37</f>
        <v>0</v>
      </c>
    </row>
    <row r="37" spans="1:5">
      <c r="A37" s="36" t="s">
        <v>48</v>
      </c>
      <c r="B37" s="30" t="s">
        <v>49</v>
      </c>
      <c r="C37" s="30"/>
      <c r="D37" s="31">
        <v>2363613</v>
      </c>
      <c r="E37" s="32">
        <v>0</v>
      </c>
    </row>
    <row r="38" spans="1:5">
      <c r="A38" s="45">
        <v>21</v>
      </c>
      <c r="B38" s="46" t="s">
        <v>50</v>
      </c>
      <c r="C38" s="46"/>
      <c r="D38" s="47">
        <f>D39+D42+D54+D59+D62</f>
        <v>1214373156.1900001</v>
      </c>
      <c r="E38" s="48">
        <f>E39+E42+E54+E59+E62</f>
        <v>1356944582.1700001</v>
      </c>
    </row>
    <row r="39" spans="1:5">
      <c r="A39" s="29" t="s">
        <v>51</v>
      </c>
      <c r="B39" s="49" t="s">
        <v>52</v>
      </c>
      <c r="C39" s="49"/>
      <c r="D39" s="50">
        <f>D40</f>
        <v>30679.5</v>
      </c>
      <c r="E39" s="51">
        <f>E40</f>
        <v>20509.5</v>
      </c>
    </row>
    <row r="40" spans="1:5">
      <c r="A40" s="36" t="s">
        <v>53</v>
      </c>
      <c r="B40" s="38" t="s">
        <v>54</v>
      </c>
      <c r="C40" s="39"/>
      <c r="D40" s="40">
        <f>D41</f>
        <v>30679.5</v>
      </c>
      <c r="E40" s="44">
        <f>E41</f>
        <v>20509.5</v>
      </c>
    </row>
    <row r="41" spans="1:5">
      <c r="A41" s="36" t="s">
        <v>55</v>
      </c>
      <c r="B41" s="30" t="s">
        <v>56</v>
      </c>
      <c r="C41" s="30"/>
      <c r="D41" s="31">
        <v>30679.5</v>
      </c>
      <c r="E41" s="32">
        <v>20509.5</v>
      </c>
    </row>
    <row r="42" spans="1:5">
      <c r="A42" s="29" t="s">
        <v>57</v>
      </c>
      <c r="B42" s="33" t="s">
        <v>58</v>
      </c>
      <c r="C42" s="33"/>
      <c r="D42" s="34">
        <f>D43+D49+D52</f>
        <v>1092905768.7</v>
      </c>
      <c r="E42" s="35">
        <f>E43+E49+E52</f>
        <v>1255906391.3800001</v>
      </c>
    </row>
    <row r="43" spans="1:5">
      <c r="A43" s="36" t="s">
        <v>59</v>
      </c>
      <c r="B43" s="38" t="s">
        <v>60</v>
      </c>
      <c r="C43" s="39"/>
      <c r="D43" s="40">
        <f>D44</f>
        <v>635267819.13999999</v>
      </c>
      <c r="E43" s="44">
        <f>E44</f>
        <v>732722163.43000007</v>
      </c>
    </row>
    <row r="44" spans="1:5">
      <c r="A44" s="36" t="s">
        <v>61</v>
      </c>
      <c r="B44" s="42" t="s">
        <v>62</v>
      </c>
      <c r="C44" s="43"/>
      <c r="D44" s="40">
        <f>D45+D46</f>
        <v>635267819.13999999</v>
      </c>
      <c r="E44" s="44">
        <f>E45+E46</f>
        <v>732722163.43000007</v>
      </c>
    </row>
    <row r="45" spans="1:5">
      <c r="A45" s="36" t="s">
        <v>63</v>
      </c>
      <c r="B45" s="30" t="s">
        <v>64</v>
      </c>
      <c r="C45" s="30"/>
      <c r="D45" s="31">
        <v>551764035.02999997</v>
      </c>
      <c r="E45" s="32">
        <v>637590677.58000004</v>
      </c>
    </row>
    <row r="46" spans="1:5">
      <c r="A46" s="36" t="s">
        <v>65</v>
      </c>
      <c r="B46" s="42" t="s">
        <v>66</v>
      </c>
      <c r="C46" s="43"/>
      <c r="D46" s="40">
        <f>D47+D48</f>
        <v>83503784.109999985</v>
      </c>
      <c r="E46" s="44">
        <f>E47+E48</f>
        <v>95131485.850000009</v>
      </c>
    </row>
    <row r="47" spans="1:5">
      <c r="A47" s="36" t="s">
        <v>67</v>
      </c>
      <c r="B47" s="30" t="s">
        <v>68</v>
      </c>
      <c r="C47" s="30"/>
      <c r="D47" s="31">
        <v>73466158.069999993</v>
      </c>
      <c r="E47" s="32">
        <v>83697992.680000007</v>
      </c>
    </row>
    <row r="48" spans="1:5">
      <c r="A48" s="36" t="s">
        <v>69</v>
      </c>
      <c r="B48" s="30" t="s">
        <v>70</v>
      </c>
      <c r="C48" s="30"/>
      <c r="D48" s="31">
        <v>10037626.039999999</v>
      </c>
      <c r="E48" s="32">
        <v>11433493.17</v>
      </c>
    </row>
    <row r="49" spans="1:5">
      <c r="A49" s="36" t="s">
        <v>71</v>
      </c>
      <c r="B49" s="38" t="s">
        <v>72</v>
      </c>
      <c r="C49" s="39"/>
      <c r="D49" s="40">
        <f>D50+D51</f>
        <v>456586830.61000001</v>
      </c>
      <c r="E49" s="44">
        <f>E50+E51</f>
        <v>520727753.21999997</v>
      </c>
    </row>
    <row r="50" spans="1:5">
      <c r="A50" s="36" t="s">
        <v>73</v>
      </c>
      <c r="B50" s="30" t="s">
        <v>74</v>
      </c>
      <c r="C50" s="30"/>
      <c r="D50" s="31">
        <v>94691043.900000006</v>
      </c>
      <c r="E50" s="32">
        <v>187262033.06999999</v>
      </c>
    </row>
    <row r="51" spans="1:5">
      <c r="A51" s="36" t="s">
        <v>75</v>
      </c>
      <c r="B51" s="30" t="s">
        <v>76</v>
      </c>
      <c r="C51" s="30"/>
      <c r="D51" s="31">
        <v>361895786.70999998</v>
      </c>
      <c r="E51" s="32">
        <v>333465720.14999998</v>
      </c>
    </row>
    <row r="52" spans="1:5">
      <c r="A52" s="36" t="s">
        <v>77</v>
      </c>
      <c r="B52" s="38" t="s">
        <v>78</v>
      </c>
      <c r="C52" s="39"/>
      <c r="D52" s="40">
        <f>+D53</f>
        <v>1051118.95</v>
      </c>
      <c r="E52" s="44">
        <f>+E53</f>
        <v>2456474.73</v>
      </c>
    </row>
    <row r="53" spans="1:5">
      <c r="A53" s="36" t="s">
        <v>79</v>
      </c>
      <c r="B53" s="30" t="s">
        <v>80</v>
      </c>
      <c r="C53" s="30"/>
      <c r="D53" s="31">
        <v>1051118.95</v>
      </c>
      <c r="E53" s="32">
        <v>2456474.73</v>
      </c>
    </row>
    <row r="54" spans="1:5">
      <c r="A54" s="29" t="s">
        <v>81</v>
      </c>
      <c r="B54" s="33" t="s">
        <v>25</v>
      </c>
      <c r="C54" s="33"/>
      <c r="D54" s="34">
        <f>D55+D58</f>
        <v>35752560.090000004</v>
      </c>
      <c r="E54" s="35">
        <f>E55+E58</f>
        <v>33697494.079999998</v>
      </c>
    </row>
    <row r="55" spans="1:5">
      <c r="A55" s="36" t="s">
        <v>82</v>
      </c>
      <c r="B55" s="38" t="s">
        <v>83</v>
      </c>
      <c r="C55" s="39"/>
      <c r="D55" s="40">
        <f>D56+D57</f>
        <v>35745830.090000004</v>
      </c>
      <c r="E55" s="44">
        <f>E56+E57</f>
        <v>33690324.079999998</v>
      </c>
    </row>
    <row r="56" spans="1:5">
      <c r="A56" s="36" t="s">
        <v>84</v>
      </c>
      <c r="B56" s="30" t="s">
        <v>85</v>
      </c>
      <c r="C56" s="30"/>
      <c r="D56" s="31">
        <v>22775938.18</v>
      </c>
      <c r="E56" s="32">
        <v>19259112.329999998</v>
      </c>
    </row>
    <row r="57" spans="1:5">
      <c r="A57" s="36" t="s">
        <v>86</v>
      </c>
      <c r="B57" s="30" t="s">
        <v>87</v>
      </c>
      <c r="C57" s="30"/>
      <c r="D57" s="31">
        <v>12969891.91</v>
      </c>
      <c r="E57" s="32">
        <v>14431211.75</v>
      </c>
    </row>
    <row r="58" spans="1:5">
      <c r="A58" s="36" t="s">
        <v>88</v>
      </c>
      <c r="B58" s="30" t="s">
        <v>89</v>
      </c>
      <c r="C58" s="30"/>
      <c r="D58" s="31">
        <v>6730</v>
      </c>
      <c r="E58" s="32">
        <v>7170</v>
      </c>
    </row>
    <row r="59" spans="1:5">
      <c r="A59" s="29" t="s">
        <v>90</v>
      </c>
      <c r="B59" s="33" t="s">
        <v>91</v>
      </c>
      <c r="C59" s="33"/>
      <c r="D59" s="34">
        <f>D60+D61</f>
        <v>4675509.25</v>
      </c>
      <c r="E59" s="35">
        <f>E60+E61</f>
        <v>3049595.16</v>
      </c>
    </row>
    <row r="60" spans="1:5">
      <c r="A60" s="36" t="s">
        <v>92</v>
      </c>
      <c r="B60" s="30" t="s">
        <v>93</v>
      </c>
      <c r="C60" s="30"/>
      <c r="D60" s="31">
        <v>647734.96</v>
      </c>
      <c r="E60" s="32">
        <v>666151.01</v>
      </c>
    </row>
    <row r="61" spans="1:5">
      <c r="A61" s="36" t="s">
        <v>94</v>
      </c>
      <c r="B61" s="30" t="s">
        <v>95</v>
      </c>
      <c r="C61" s="30"/>
      <c r="D61" s="31">
        <v>4027774.29</v>
      </c>
      <c r="E61" s="32">
        <v>2383444.15</v>
      </c>
    </row>
    <row r="62" spans="1:5">
      <c r="A62" s="29" t="s">
        <v>96</v>
      </c>
      <c r="B62" s="33" t="s">
        <v>37</v>
      </c>
      <c r="C62" s="33"/>
      <c r="D62" s="34">
        <f>D63+D69+D76</f>
        <v>81008638.650000006</v>
      </c>
      <c r="E62" s="35">
        <f>E63+E69+E76</f>
        <v>64270592.050000004</v>
      </c>
    </row>
    <row r="63" spans="1:5">
      <c r="A63" s="36" t="s">
        <v>97</v>
      </c>
      <c r="B63" s="38" t="s">
        <v>98</v>
      </c>
      <c r="C63" s="39"/>
      <c r="D63" s="40">
        <f>D64+D65+D66</f>
        <v>11606472.310000001</v>
      </c>
      <c r="E63" s="44">
        <f>E64+E65+E66</f>
        <v>13784122.65</v>
      </c>
    </row>
    <row r="64" spans="1:5">
      <c r="A64" s="36" t="s">
        <v>99</v>
      </c>
      <c r="B64" s="30" t="s">
        <v>100</v>
      </c>
      <c r="C64" s="30"/>
      <c r="D64" s="31">
        <v>1539403</v>
      </c>
      <c r="E64" s="32">
        <v>1962285</v>
      </c>
    </row>
    <row r="65" spans="1:5">
      <c r="A65" s="36" t="s">
        <v>101</v>
      </c>
      <c r="B65" s="30" t="s">
        <v>102</v>
      </c>
      <c r="C65" s="30"/>
      <c r="D65" s="31">
        <v>8999831.5700000003</v>
      </c>
      <c r="E65" s="32">
        <v>10727321.220000001</v>
      </c>
    </row>
    <row r="66" spans="1:5">
      <c r="A66" s="36" t="s">
        <v>103</v>
      </c>
      <c r="B66" s="42" t="s">
        <v>104</v>
      </c>
      <c r="C66" s="43"/>
      <c r="D66" s="40">
        <f>D67+D68</f>
        <v>1067237.74</v>
      </c>
      <c r="E66" s="44">
        <f>E67+E68</f>
        <v>1094516.43</v>
      </c>
    </row>
    <row r="67" spans="1:5">
      <c r="A67" s="36" t="s">
        <v>105</v>
      </c>
      <c r="B67" s="30" t="s">
        <v>106</v>
      </c>
      <c r="C67" s="43"/>
      <c r="D67" s="37">
        <v>165237.74</v>
      </c>
      <c r="E67" s="32">
        <v>113462.18</v>
      </c>
    </row>
    <row r="68" spans="1:5">
      <c r="A68" s="36" t="s">
        <v>107</v>
      </c>
      <c r="B68" s="30" t="s">
        <v>108</v>
      </c>
      <c r="C68" s="30"/>
      <c r="D68" s="31">
        <v>902000</v>
      </c>
      <c r="E68" s="32">
        <v>981054.25</v>
      </c>
    </row>
    <row r="69" spans="1:5">
      <c r="A69" s="36" t="s">
        <v>109</v>
      </c>
      <c r="B69" s="38" t="s">
        <v>110</v>
      </c>
      <c r="C69" s="39"/>
      <c r="D69" s="40">
        <f>D70</f>
        <v>69296499.950000003</v>
      </c>
      <c r="E69" s="44">
        <f>E70</f>
        <v>50393507.980000004</v>
      </c>
    </row>
    <row r="70" spans="1:5">
      <c r="A70" s="36" t="s">
        <v>111</v>
      </c>
      <c r="B70" s="42" t="s">
        <v>112</v>
      </c>
      <c r="C70" s="43"/>
      <c r="D70" s="40">
        <f>D71+D74</f>
        <v>69296499.950000003</v>
      </c>
      <c r="E70" s="40">
        <f>E71+E74</f>
        <v>50393507.980000004</v>
      </c>
    </row>
    <row r="71" spans="1:5">
      <c r="A71" s="36" t="s">
        <v>113</v>
      </c>
      <c r="B71" s="42" t="s">
        <v>114</v>
      </c>
      <c r="C71" s="43"/>
      <c r="D71" s="40">
        <f>D72+D73</f>
        <v>69294490.950000003</v>
      </c>
      <c r="E71" s="44">
        <f>E72+E73</f>
        <v>50393507.980000004</v>
      </c>
    </row>
    <row r="72" spans="1:5">
      <c r="A72" s="36" t="s">
        <v>115</v>
      </c>
      <c r="B72" s="30" t="s">
        <v>116</v>
      </c>
      <c r="C72" s="30"/>
      <c r="D72" s="31">
        <v>17076104.949999999</v>
      </c>
      <c r="E72" s="32">
        <v>19221637.98</v>
      </c>
    </row>
    <row r="73" spans="1:5">
      <c r="A73" s="36" t="s">
        <v>117</v>
      </c>
      <c r="B73" s="30" t="s">
        <v>118</v>
      </c>
      <c r="C73" s="30"/>
      <c r="D73" s="31">
        <v>52218386</v>
      </c>
      <c r="E73" s="32">
        <v>31171870</v>
      </c>
    </row>
    <row r="74" spans="1:5">
      <c r="A74" s="36" t="s">
        <v>119</v>
      </c>
      <c r="B74" s="38" t="s">
        <v>120</v>
      </c>
      <c r="C74" s="39"/>
      <c r="D74" s="40">
        <f>D75</f>
        <v>2009</v>
      </c>
      <c r="E74" s="44">
        <f>E75</f>
        <v>0</v>
      </c>
    </row>
    <row r="75" spans="1:5">
      <c r="A75" s="36" t="s">
        <v>121</v>
      </c>
      <c r="B75" s="30" t="s">
        <v>122</v>
      </c>
      <c r="C75" s="30"/>
      <c r="D75" s="31">
        <v>2009</v>
      </c>
      <c r="E75" s="32">
        <v>0</v>
      </c>
    </row>
    <row r="76" spans="1:5">
      <c r="A76" s="36" t="s">
        <v>123</v>
      </c>
      <c r="B76" s="38" t="s">
        <v>124</v>
      </c>
      <c r="C76" s="39"/>
      <c r="D76" s="40">
        <f>D77</f>
        <v>105666.39</v>
      </c>
      <c r="E76" s="44">
        <f>E77</f>
        <v>92961.42</v>
      </c>
    </row>
    <row r="77" spans="1:5">
      <c r="A77" s="36" t="s">
        <v>125</v>
      </c>
      <c r="B77" s="30" t="s">
        <v>126</v>
      </c>
      <c r="C77" s="30"/>
      <c r="D77" s="31">
        <v>105666.39</v>
      </c>
      <c r="E77" s="32">
        <v>92961.42</v>
      </c>
    </row>
    <row r="78" spans="1:5">
      <c r="A78" s="52"/>
      <c r="B78" s="53" t="s">
        <v>127</v>
      </c>
      <c r="C78" s="53"/>
      <c r="D78" s="54">
        <f>D15-D38</f>
        <v>93453266.079999924</v>
      </c>
      <c r="E78" s="55">
        <f>E15-E38</f>
        <v>300445525.83999991</v>
      </c>
    </row>
    <row r="79" spans="1:5">
      <c r="A79" s="45">
        <v>12</v>
      </c>
      <c r="B79" s="46" t="s">
        <v>128</v>
      </c>
      <c r="C79" s="46"/>
      <c r="D79" s="47">
        <f>D87+D91+D94</f>
        <v>14081807.23</v>
      </c>
      <c r="E79" s="48">
        <f>E87+E91+E94</f>
        <v>2820125.8600000003</v>
      </c>
    </row>
    <row r="80" spans="1:5" ht="9.75" customHeight="1">
      <c r="A80" s="12"/>
      <c r="B80" s="12"/>
      <c r="C80" s="12"/>
      <c r="D80" s="12"/>
      <c r="E80" s="12"/>
    </row>
    <row r="81" spans="1:5" ht="15" customHeight="1">
      <c r="A81" s="13" t="s">
        <v>2</v>
      </c>
      <c r="B81" s="13"/>
      <c r="C81" s="13"/>
      <c r="D81" s="13"/>
      <c r="E81" s="14"/>
    </row>
    <row r="82" spans="1:5" ht="15" customHeight="1">
      <c r="A82" s="15" t="s">
        <v>3</v>
      </c>
      <c r="B82" s="15"/>
      <c r="C82" s="15"/>
      <c r="D82" s="15"/>
      <c r="E82" s="14"/>
    </row>
    <row r="83" spans="1:5" ht="15" customHeight="1">
      <c r="A83" s="16" t="s">
        <v>4</v>
      </c>
      <c r="B83" s="16"/>
      <c r="C83" s="16"/>
      <c r="D83" s="16"/>
      <c r="E83" s="14"/>
    </row>
    <row r="84" spans="1:5" ht="15" customHeight="1">
      <c r="A84" s="17" t="s">
        <v>129</v>
      </c>
      <c r="B84" s="17"/>
      <c r="C84" s="17"/>
      <c r="D84" s="17"/>
      <c r="E84" s="18"/>
    </row>
    <row r="85" spans="1:5" ht="8.25" customHeight="1">
      <c r="A85" s="19"/>
      <c r="B85" s="19"/>
      <c r="C85" s="19"/>
      <c r="D85" s="19"/>
      <c r="E85" s="18"/>
    </row>
    <row r="86" spans="1:5" ht="15" customHeight="1">
      <c r="A86" s="21"/>
      <c r="B86" s="21"/>
      <c r="C86" s="22"/>
      <c r="D86" s="56">
        <v>2021</v>
      </c>
      <c r="E86" s="56">
        <v>2020</v>
      </c>
    </row>
    <row r="87" spans="1:5" ht="12" customHeight="1">
      <c r="A87" s="29" t="s">
        <v>130</v>
      </c>
      <c r="B87" s="49" t="s">
        <v>131</v>
      </c>
      <c r="C87" s="49"/>
      <c r="D87" s="50">
        <f t="shared" ref="D87:E89" si="1">D88</f>
        <v>0</v>
      </c>
      <c r="E87" s="51">
        <f t="shared" si="1"/>
        <v>124369.60000000001</v>
      </c>
    </row>
    <row r="88" spans="1:5" ht="12" customHeight="1">
      <c r="A88" s="36" t="s">
        <v>132</v>
      </c>
      <c r="B88" s="38" t="s">
        <v>133</v>
      </c>
      <c r="C88" s="38"/>
      <c r="D88" s="40">
        <f t="shared" si="1"/>
        <v>0</v>
      </c>
      <c r="E88" s="44">
        <f t="shared" si="1"/>
        <v>124369.60000000001</v>
      </c>
    </row>
    <row r="89" spans="1:5" ht="12" customHeight="1">
      <c r="A89" s="36" t="s">
        <v>134</v>
      </c>
      <c r="B89" s="42" t="s">
        <v>135</v>
      </c>
      <c r="C89" s="42"/>
      <c r="D89" s="40">
        <f t="shared" si="1"/>
        <v>0</v>
      </c>
      <c r="E89" s="44">
        <f t="shared" si="1"/>
        <v>124369.60000000001</v>
      </c>
    </row>
    <row r="90" spans="1:5" ht="12" customHeight="1">
      <c r="A90" s="36" t="s">
        <v>136</v>
      </c>
      <c r="B90" s="30" t="s">
        <v>137</v>
      </c>
      <c r="C90" s="30"/>
      <c r="D90" s="31">
        <v>0</v>
      </c>
      <c r="E90" s="32">
        <v>124369.60000000001</v>
      </c>
    </row>
    <row r="91" spans="1:5" ht="12" customHeight="1">
      <c r="A91" s="57" t="s">
        <v>138</v>
      </c>
      <c r="B91" s="33" t="s">
        <v>139</v>
      </c>
      <c r="C91" s="33"/>
      <c r="D91" s="34">
        <f>D92+D93</f>
        <v>1458808.16</v>
      </c>
      <c r="E91" s="35">
        <f>E92+E93</f>
        <v>1447002.08</v>
      </c>
    </row>
    <row r="92" spans="1:5" ht="12" customHeight="1">
      <c r="A92" s="24" t="s">
        <v>140</v>
      </c>
      <c r="B92" s="58" t="s">
        <v>141</v>
      </c>
      <c r="C92" s="58"/>
      <c r="D92" s="59">
        <v>23142</v>
      </c>
      <c r="E92" s="60">
        <v>64357</v>
      </c>
    </row>
    <row r="93" spans="1:5">
      <c r="A93" s="36" t="s">
        <v>142</v>
      </c>
      <c r="B93" s="30" t="s">
        <v>143</v>
      </c>
      <c r="C93" s="30"/>
      <c r="D93" s="61">
        <v>1435666.16</v>
      </c>
      <c r="E93" s="62">
        <v>1382645.08</v>
      </c>
    </row>
    <row r="94" spans="1:5">
      <c r="A94" s="29" t="s">
        <v>144</v>
      </c>
      <c r="B94" s="33" t="s">
        <v>145</v>
      </c>
      <c r="C94" s="33"/>
      <c r="D94" s="63">
        <f t="shared" ref="D94:E97" si="2">D95</f>
        <v>12622999.07</v>
      </c>
      <c r="E94" s="64">
        <f t="shared" si="2"/>
        <v>1248754.18</v>
      </c>
    </row>
    <row r="95" spans="1:5">
      <c r="A95" s="36" t="s">
        <v>146</v>
      </c>
      <c r="B95" s="38" t="s">
        <v>147</v>
      </c>
      <c r="C95" s="38"/>
      <c r="D95" s="65">
        <f t="shared" si="2"/>
        <v>12622999.07</v>
      </c>
      <c r="E95" s="66">
        <f t="shared" si="2"/>
        <v>1248754.18</v>
      </c>
    </row>
    <row r="96" spans="1:5">
      <c r="A96" s="36" t="s">
        <v>148</v>
      </c>
      <c r="B96" s="42" t="s">
        <v>149</v>
      </c>
      <c r="C96" s="42"/>
      <c r="D96" s="65">
        <f t="shared" si="2"/>
        <v>12622999.07</v>
      </c>
      <c r="E96" s="66">
        <f t="shared" si="2"/>
        <v>1248754.18</v>
      </c>
    </row>
    <row r="97" spans="1:5">
      <c r="A97" s="36" t="s">
        <v>150</v>
      </c>
      <c r="B97" s="42" t="s">
        <v>151</v>
      </c>
      <c r="C97" s="42"/>
      <c r="D97" s="65">
        <f t="shared" si="2"/>
        <v>12622999.07</v>
      </c>
      <c r="E97" s="66">
        <f t="shared" si="2"/>
        <v>1248754.18</v>
      </c>
    </row>
    <row r="98" spans="1:5">
      <c r="A98" s="36" t="s">
        <v>152</v>
      </c>
      <c r="B98" s="30" t="s">
        <v>153</v>
      </c>
      <c r="C98" s="30"/>
      <c r="D98" s="61">
        <v>12622999.07</v>
      </c>
      <c r="E98" s="62">
        <v>1248754.18</v>
      </c>
    </row>
    <row r="99" spans="1:5">
      <c r="A99" s="45">
        <v>22</v>
      </c>
      <c r="B99" s="46" t="s">
        <v>154</v>
      </c>
      <c r="C99" s="46"/>
      <c r="D99" s="67">
        <f>D100</f>
        <v>271365505.85999995</v>
      </c>
      <c r="E99" s="68">
        <f>E100</f>
        <v>218160691.59</v>
      </c>
    </row>
    <row r="100" spans="1:5">
      <c r="A100" s="29" t="s">
        <v>155</v>
      </c>
      <c r="B100" s="49" t="s">
        <v>156</v>
      </c>
      <c r="C100" s="49"/>
      <c r="D100" s="69">
        <f>D101+D112+D113</f>
        <v>271365505.85999995</v>
      </c>
      <c r="E100" s="70">
        <f>E101+E112+E113</f>
        <v>218160691.59</v>
      </c>
    </row>
    <row r="101" spans="1:5">
      <c r="A101" s="36" t="s">
        <v>157</v>
      </c>
      <c r="B101" s="38" t="s">
        <v>158</v>
      </c>
      <c r="C101" s="39"/>
      <c r="D101" s="65">
        <f>+D102+D103+D106+D109</f>
        <v>268820769.53999996</v>
      </c>
      <c r="E101" s="66">
        <f>+E102+E103+E106+E109</f>
        <v>214068065.22999999</v>
      </c>
    </row>
    <row r="102" spans="1:5">
      <c r="A102" s="36" t="s">
        <v>159</v>
      </c>
      <c r="B102" s="30" t="s">
        <v>160</v>
      </c>
      <c r="C102" s="30"/>
      <c r="D102" s="61">
        <v>12455581.51</v>
      </c>
      <c r="E102" s="62">
        <v>16782984.829999998</v>
      </c>
    </row>
    <row r="103" spans="1:5">
      <c r="A103" s="36" t="s">
        <v>161</v>
      </c>
      <c r="B103" s="42" t="s">
        <v>162</v>
      </c>
      <c r="C103" s="42"/>
      <c r="D103" s="65">
        <f>D104+D105</f>
        <v>255728193.88</v>
      </c>
      <c r="E103" s="66">
        <f>E104+E105</f>
        <v>197115420</v>
      </c>
    </row>
    <row r="104" spans="1:5">
      <c r="A104" s="36" t="s">
        <v>163</v>
      </c>
      <c r="B104" s="30" t="s">
        <v>164</v>
      </c>
      <c r="C104" s="30"/>
      <c r="D104" s="61">
        <v>206394912.97999999</v>
      </c>
      <c r="E104" s="62">
        <v>182043209.49000001</v>
      </c>
    </row>
    <row r="105" spans="1:5">
      <c r="A105" s="36" t="s">
        <v>165</v>
      </c>
      <c r="B105" s="30" t="s">
        <v>166</v>
      </c>
      <c r="C105" s="30"/>
      <c r="D105" s="61">
        <v>49333280.899999999</v>
      </c>
      <c r="E105" s="62">
        <v>15072210.51</v>
      </c>
    </row>
    <row r="106" spans="1:5">
      <c r="A106" s="36" t="s">
        <v>167</v>
      </c>
      <c r="B106" s="42" t="s">
        <v>168</v>
      </c>
      <c r="C106" s="42"/>
      <c r="D106" s="65">
        <f>D107+D108</f>
        <v>636994.15</v>
      </c>
      <c r="E106" s="66">
        <f>E107+E108</f>
        <v>9662.4</v>
      </c>
    </row>
    <row r="107" spans="1:5">
      <c r="A107" s="36" t="s">
        <v>169</v>
      </c>
      <c r="B107" s="30" t="s">
        <v>170</v>
      </c>
      <c r="C107" s="30"/>
      <c r="D107" s="61">
        <v>197954.15</v>
      </c>
      <c r="E107" s="62">
        <v>0</v>
      </c>
    </row>
    <row r="108" spans="1:5">
      <c r="A108" s="36" t="s">
        <v>171</v>
      </c>
      <c r="B108" s="30" t="s">
        <v>172</v>
      </c>
      <c r="C108" s="30"/>
      <c r="D108" s="61">
        <v>439040</v>
      </c>
      <c r="E108" s="62">
        <v>9662.4</v>
      </c>
    </row>
    <row r="109" spans="1:5">
      <c r="A109" s="36" t="s">
        <v>173</v>
      </c>
      <c r="B109" s="42" t="s">
        <v>174</v>
      </c>
      <c r="C109" s="42"/>
      <c r="D109" s="65">
        <f>D110</f>
        <v>0</v>
      </c>
      <c r="E109" s="66">
        <f>E110</f>
        <v>159998</v>
      </c>
    </row>
    <row r="110" spans="1:5">
      <c r="A110" s="36" t="s">
        <v>175</v>
      </c>
      <c r="B110" s="42" t="s">
        <v>176</v>
      </c>
      <c r="C110" s="42"/>
      <c r="D110" s="65">
        <f>D111</f>
        <v>0</v>
      </c>
      <c r="E110" s="66">
        <f>E111</f>
        <v>159998</v>
      </c>
    </row>
    <row r="111" spans="1:5">
      <c r="A111" s="36" t="s">
        <v>177</v>
      </c>
      <c r="B111" s="30" t="s">
        <v>178</v>
      </c>
      <c r="C111" s="30"/>
      <c r="D111" s="61">
        <v>0</v>
      </c>
      <c r="E111" s="62">
        <v>159998</v>
      </c>
    </row>
    <row r="112" spans="1:5">
      <c r="A112" s="36" t="s">
        <v>179</v>
      </c>
      <c r="B112" s="30" t="s">
        <v>180</v>
      </c>
      <c r="C112" s="30"/>
      <c r="D112" s="61">
        <v>2207946.3199999998</v>
      </c>
      <c r="E112" s="62">
        <v>3817125</v>
      </c>
    </row>
    <row r="113" spans="1:5">
      <c r="A113" s="36" t="s">
        <v>181</v>
      </c>
      <c r="B113" s="30" t="s">
        <v>182</v>
      </c>
      <c r="C113" s="30"/>
      <c r="D113" s="61">
        <v>336790</v>
      </c>
      <c r="E113" s="62">
        <v>275501.36</v>
      </c>
    </row>
    <row r="114" spans="1:5">
      <c r="A114" s="52"/>
      <c r="B114" s="53" t="s">
        <v>183</v>
      </c>
      <c r="C114" s="53"/>
      <c r="D114" s="71">
        <f>D79-D99</f>
        <v>-257283698.62999997</v>
      </c>
      <c r="E114" s="72">
        <f>E79-E99</f>
        <v>-215340565.72999999</v>
      </c>
    </row>
    <row r="115" spans="1:5">
      <c r="A115" s="52"/>
      <c r="B115" s="73" t="s">
        <v>184</v>
      </c>
      <c r="C115" s="73"/>
      <c r="D115" s="61">
        <f>D78+D91+D94</f>
        <v>107535073.30999991</v>
      </c>
      <c r="E115" s="62">
        <f>E78+E91+E94</f>
        <v>303141282.0999999</v>
      </c>
    </row>
    <row r="116" spans="1:5">
      <c r="A116" s="52"/>
      <c r="B116" s="73" t="s">
        <v>185</v>
      </c>
      <c r="C116" s="73"/>
      <c r="D116" s="61">
        <f>D100-D87</f>
        <v>271365505.85999995</v>
      </c>
      <c r="E116" s="62">
        <f>E100-E87</f>
        <v>218036321.99000001</v>
      </c>
    </row>
    <row r="117" spans="1:5">
      <c r="A117" s="52"/>
      <c r="B117" s="46" t="s">
        <v>186</v>
      </c>
      <c r="C117" s="46"/>
      <c r="D117" s="67">
        <f>D78+D114</f>
        <v>-163830432.55000004</v>
      </c>
      <c r="E117" s="68">
        <f>E78+E114</f>
        <v>85104960.109999925</v>
      </c>
    </row>
    <row r="118" spans="1:5">
      <c r="A118" s="52"/>
      <c r="B118" s="53" t="s">
        <v>187</v>
      </c>
      <c r="C118" s="53"/>
      <c r="D118" s="74">
        <f>D119-D139</f>
        <v>163830432.55000001</v>
      </c>
      <c r="E118" s="72">
        <f>E119-E139</f>
        <v>-85104960.110000014</v>
      </c>
    </row>
    <row r="119" spans="1:5">
      <c r="A119" s="45">
        <v>13</v>
      </c>
      <c r="B119" s="46" t="s">
        <v>188</v>
      </c>
      <c r="C119" s="46"/>
      <c r="D119" s="67">
        <f>D120+D124</f>
        <v>488702100.56999999</v>
      </c>
      <c r="E119" s="68">
        <f>E120+E124</f>
        <v>267287510.48000002</v>
      </c>
    </row>
    <row r="120" spans="1:5">
      <c r="A120" s="29" t="s">
        <v>189</v>
      </c>
      <c r="B120" s="49" t="s">
        <v>190</v>
      </c>
      <c r="C120" s="49"/>
      <c r="D120" s="69">
        <f>D121</f>
        <v>31165609.539999999</v>
      </c>
      <c r="E120" s="70">
        <f>E121</f>
        <v>35682454.18</v>
      </c>
    </row>
    <row r="121" spans="1:5">
      <c r="A121" s="36" t="s">
        <v>191</v>
      </c>
      <c r="B121" s="38" t="s">
        <v>192</v>
      </c>
      <c r="C121" s="38"/>
      <c r="D121" s="65">
        <f>+D122</f>
        <v>31165609.539999999</v>
      </c>
      <c r="E121" s="66">
        <f>+E122</f>
        <v>35682454.18</v>
      </c>
    </row>
    <row r="122" spans="1:5">
      <c r="A122" s="36" t="s">
        <v>193</v>
      </c>
      <c r="B122" s="42" t="s">
        <v>194</v>
      </c>
      <c r="C122" s="42"/>
      <c r="D122" s="65">
        <f>D123</f>
        <v>31165609.539999999</v>
      </c>
      <c r="E122" s="66">
        <f>E123</f>
        <v>35682454.18</v>
      </c>
    </row>
    <row r="123" spans="1:5">
      <c r="A123" s="36" t="s">
        <v>195</v>
      </c>
      <c r="B123" s="30" t="s">
        <v>196</v>
      </c>
      <c r="C123" s="30"/>
      <c r="D123" s="61">
        <v>31165609.539999999</v>
      </c>
      <c r="E123" s="62">
        <v>35682454.18</v>
      </c>
    </row>
    <row r="124" spans="1:5">
      <c r="A124" s="29" t="s">
        <v>197</v>
      </c>
      <c r="B124" s="33" t="s">
        <v>198</v>
      </c>
      <c r="C124" s="33"/>
      <c r="D124" s="63">
        <f>D125+D127+D129</f>
        <v>457536491.02999997</v>
      </c>
      <c r="E124" s="64">
        <f>E125+E127+E129</f>
        <v>231605056.30000001</v>
      </c>
    </row>
    <row r="125" spans="1:5">
      <c r="A125" s="36" t="s">
        <v>199</v>
      </c>
      <c r="B125" s="38" t="s">
        <v>200</v>
      </c>
      <c r="C125" s="38"/>
      <c r="D125" s="65">
        <f>D126</f>
        <v>143292365.03999999</v>
      </c>
      <c r="E125" s="66">
        <f>E126</f>
        <v>47758062.149999999</v>
      </c>
    </row>
    <row r="126" spans="1:5">
      <c r="A126" s="36" t="s">
        <v>201</v>
      </c>
      <c r="B126" s="30" t="s">
        <v>202</v>
      </c>
      <c r="C126" s="30"/>
      <c r="D126" s="61">
        <v>143292365.03999999</v>
      </c>
      <c r="E126" s="62">
        <v>47758062.149999999</v>
      </c>
    </row>
    <row r="127" spans="1:5">
      <c r="A127" s="36" t="s">
        <v>203</v>
      </c>
      <c r="B127" s="38" t="s">
        <v>204</v>
      </c>
      <c r="C127" s="38"/>
      <c r="D127" s="65">
        <f>D128</f>
        <v>11319000</v>
      </c>
      <c r="E127" s="66">
        <f>E128</f>
        <v>13720000</v>
      </c>
    </row>
    <row r="128" spans="1:5">
      <c r="A128" s="36" t="s">
        <v>205</v>
      </c>
      <c r="B128" s="30" t="s">
        <v>206</v>
      </c>
      <c r="C128" s="30"/>
      <c r="D128" s="61">
        <v>11319000</v>
      </c>
      <c r="E128" s="62">
        <v>13720000</v>
      </c>
    </row>
    <row r="129" spans="1:9">
      <c r="A129" s="36" t="s">
        <v>207</v>
      </c>
      <c r="B129" s="38" t="s">
        <v>208</v>
      </c>
      <c r="C129" s="38"/>
      <c r="D129" s="65">
        <f>D130</f>
        <v>302925125.99000001</v>
      </c>
      <c r="E129" s="66">
        <f>E130</f>
        <v>170126994.15000001</v>
      </c>
    </row>
    <row r="130" spans="1:9">
      <c r="A130" s="36" t="s">
        <v>209</v>
      </c>
      <c r="B130" s="42" t="s">
        <v>210</v>
      </c>
      <c r="C130" s="42"/>
      <c r="D130" s="65">
        <f>D131+D132+D133+D136+D137+D138+D134+D135</f>
        <v>302925125.99000001</v>
      </c>
      <c r="E130" s="66">
        <f>E131+E132+E133+E136+E137+E138+E134+E135</f>
        <v>170126994.15000001</v>
      </c>
    </row>
    <row r="131" spans="1:9">
      <c r="A131" s="36" t="s">
        <v>211</v>
      </c>
      <c r="B131" s="30" t="s">
        <v>212</v>
      </c>
      <c r="C131" s="30"/>
      <c r="D131" s="61">
        <v>139589493.52000001</v>
      </c>
      <c r="E131" s="62">
        <v>110321846.92</v>
      </c>
    </row>
    <row r="132" spans="1:9">
      <c r="A132" s="36" t="s">
        <v>213</v>
      </c>
      <c r="B132" s="30" t="s">
        <v>214</v>
      </c>
      <c r="C132" s="30"/>
      <c r="D132" s="61">
        <v>74265258.090000004</v>
      </c>
      <c r="E132" s="62">
        <v>49729418.899999999</v>
      </c>
    </row>
    <row r="133" spans="1:9">
      <c r="A133" s="36" t="s">
        <v>215</v>
      </c>
      <c r="B133" s="30" t="s">
        <v>216</v>
      </c>
      <c r="C133" s="30"/>
      <c r="D133" s="61">
        <v>43292853.560000002</v>
      </c>
      <c r="E133" s="62">
        <v>1460857.28</v>
      </c>
    </row>
    <row r="134" spans="1:9">
      <c r="A134" s="36" t="s">
        <v>217</v>
      </c>
      <c r="B134" s="30" t="s">
        <v>218</v>
      </c>
      <c r="C134" s="30"/>
      <c r="D134" s="61">
        <v>6610109.5700000003</v>
      </c>
      <c r="E134" s="62">
        <v>0</v>
      </c>
    </row>
    <row r="135" spans="1:9">
      <c r="A135" s="36" t="s">
        <v>219</v>
      </c>
      <c r="B135" s="30" t="s">
        <v>220</v>
      </c>
      <c r="C135" s="30"/>
      <c r="D135" s="61">
        <v>1288653.33</v>
      </c>
      <c r="E135" s="62">
        <v>0</v>
      </c>
    </row>
    <row r="136" spans="1:9">
      <c r="A136" s="36" t="s">
        <v>221</v>
      </c>
      <c r="B136" s="30" t="s">
        <v>222</v>
      </c>
      <c r="C136" s="30"/>
      <c r="D136" s="61">
        <v>135117.53</v>
      </c>
      <c r="E136" s="62">
        <v>61113.08</v>
      </c>
    </row>
    <row r="137" spans="1:9">
      <c r="A137" s="36" t="s">
        <v>223</v>
      </c>
      <c r="B137" s="30" t="s">
        <v>224</v>
      </c>
      <c r="C137" s="30"/>
      <c r="D137" s="61">
        <v>9213639.3699999992</v>
      </c>
      <c r="E137" s="62">
        <v>7774498.5099999998</v>
      </c>
    </row>
    <row r="138" spans="1:9">
      <c r="A138" s="36" t="s">
        <v>225</v>
      </c>
      <c r="B138" s="30" t="s">
        <v>226</v>
      </c>
      <c r="C138" s="30"/>
      <c r="D138" s="61">
        <v>28530001.02</v>
      </c>
      <c r="E138" s="62">
        <v>779259.46</v>
      </c>
    </row>
    <row r="139" spans="1:9">
      <c r="A139" s="45">
        <v>23</v>
      </c>
      <c r="B139" s="46" t="s">
        <v>227</v>
      </c>
      <c r="C139" s="46"/>
      <c r="D139" s="75">
        <f>D140+D148</f>
        <v>324871668.01999998</v>
      </c>
      <c r="E139" s="68">
        <f>E140+E148</f>
        <v>352392470.59000003</v>
      </c>
      <c r="I139" s="4" t="s">
        <v>228</v>
      </c>
    </row>
    <row r="140" spans="1:9">
      <c r="A140" s="29" t="s">
        <v>229</v>
      </c>
      <c r="B140" s="49" t="s">
        <v>230</v>
      </c>
      <c r="C140" s="49"/>
      <c r="D140" s="69">
        <f>D141</f>
        <v>30710265.699999999</v>
      </c>
      <c r="E140" s="70">
        <f>E141</f>
        <v>47733443.480000004</v>
      </c>
    </row>
    <row r="141" spans="1:9">
      <c r="A141" s="36" t="s">
        <v>231</v>
      </c>
      <c r="B141" s="38" t="s">
        <v>232</v>
      </c>
      <c r="C141" s="38"/>
      <c r="D141" s="65">
        <f>D142+D144+D146</f>
        <v>30710265.699999999</v>
      </c>
      <c r="E141" s="66">
        <f>E142+E144+E146</f>
        <v>47733443.480000004</v>
      </c>
    </row>
    <row r="142" spans="1:9">
      <c r="A142" s="36" t="s">
        <v>233</v>
      </c>
      <c r="B142" s="42" t="s">
        <v>234</v>
      </c>
      <c r="C142" s="42"/>
      <c r="D142" s="65">
        <f>D143</f>
        <v>10703466.16</v>
      </c>
      <c r="E142" s="66">
        <f>E143</f>
        <v>20871500.469999999</v>
      </c>
    </row>
    <row r="143" spans="1:9">
      <c r="A143" s="36" t="s">
        <v>235</v>
      </c>
      <c r="B143" s="43" t="s">
        <v>236</v>
      </c>
      <c r="C143" s="43"/>
      <c r="D143" s="31">
        <v>10703466.16</v>
      </c>
      <c r="E143" s="32">
        <v>20871500.469999999</v>
      </c>
    </row>
    <row r="144" spans="1:9">
      <c r="A144" s="36" t="s">
        <v>237</v>
      </c>
      <c r="B144" s="38" t="s">
        <v>238</v>
      </c>
      <c r="C144" s="38"/>
      <c r="D144" s="40">
        <f>D145</f>
        <v>19994117.84</v>
      </c>
      <c r="E144" s="44">
        <f>E145</f>
        <v>26841552.699999999</v>
      </c>
    </row>
    <row r="145" spans="1:5">
      <c r="A145" s="36" t="s">
        <v>239</v>
      </c>
      <c r="B145" s="43" t="s">
        <v>240</v>
      </c>
      <c r="C145" s="43"/>
      <c r="D145" s="31">
        <v>19994117.84</v>
      </c>
      <c r="E145" s="32">
        <v>26841552.699999999</v>
      </c>
    </row>
    <row r="146" spans="1:5">
      <c r="A146" s="36" t="s">
        <v>241</v>
      </c>
      <c r="B146" s="38" t="s">
        <v>242</v>
      </c>
      <c r="C146" s="38"/>
      <c r="D146" s="40">
        <f>D147</f>
        <v>12681.7</v>
      </c>
      <c r="E146" s="44">
        <f>E147</f>
        <v>20390.310000000001</v>
      </c>
    </row>
    <row r="147" spans="1:5">
      <c r="A147" s="36" t="s">
        <v>243</v>
      </c>
      <c r="B147" s="43" t="s">
        <v>244</v>
      </c>
      <c r="C147" s="43"/>
      <c r="D147" s="31">
        <v>12681.7</v>
      </c>
      <c r="E147" s="32">
        <v>20390.310000000001</v>
      </c>
    </row>
    <row r="148" spans="1:5">
      <c r="A148" s="29" t="s">
        <v>245</v>
      </c>
      <c r="B148" s="76" t="s">
        <v>246</v>
      </c>
      <c r="C148" s="76"/>
      <c r="D148" s="77">
        <f>D149+D151+D161+D165</f>
        <v>294161402.31999999</v>
      </c>
      <c r="E148" s="78">
        <f>E149+E151+E161+E165</f>
        <v>304659027.11000001</v>
      </c>
    </row>
    <row r="149" spans="1:5">
      <c r="A149" s="36" t="s">
        <v>247</v>
      </c>
      <c r="B149" s="38" t="s">
        <v>248</v>
      </c>
      <c r="C149" s="38"/>
      <c r="D149" s="40">
        <f>D150</f>
        <v>76043053.560000002</v>
      </c>
      <c r="E149" s="41">
        <f>E150</f>
        <v>53487093.689999998</v>
      </c>
    </row>
    <row r="150" spans="1:5">
      <c r="A150" s="36" t="s">
        <v>249</v>
      </c>
      <c r="B150" s="39" t="s">
        <v>250</v>
      </c>
      <c r="C150" s="39"/>
      <c r="D150" s="31">
        <v>76043053.560000002</v>
      </c>
      <c r="E150" s="32">
        <v>53487093.689999998</v>
      </c>
    </row>
    <row r="151" spans="1:5">
      <c r="A151" s="36" t="s">
        <v>251</v>
      </c>
      <c r="B151" s="38" t="s">
        <v>252</v>
      </c>
      <c r="C151" s="38"/>
      <c r="D151" s="40">
        <f>D159+D160</f>
        <v>40043697.939999998</v>
      </c>
      <c r="E151" s="44">
        <f>E159+E160</f>
        <v>40666970.280000001</v>
      </c>
    </row>
    <row r="152" spans="1:5" ht="9.75" customHeight="1">
      <c r="A152" s="12"/>
      <c r="B152" s="12"/>
      <c r="C152" s="12"/>
      <c r="D152" s="12"/>
      <c r="E152" s="12"/>
    </row>
    <row r="153" spans="1:5" ht="15" customHeight="1">
      <c r="A153" s="13" t="s">
        <v>2</v>
      </c>
      <c r="B153" s="13"/>
      <c r="C153" s="13"/>
      <c r="D153" s="13"/>
      <c r="E153" s="14"/>
    </row>
    <row r="154" spans="1:5" ht="15" customHeight="1">
      <c r="A154" s="15" t="s">
        <v>3</v>
      </c>
      <c r="B154" s="15"/>
      <c r="C154" s="15"/>
      <c r="D154" s="15"/>
      <c r="E154" s="14"/>
    </row>
    <row r="155" spans="1:5" ht="15" customHeight="1">
      <c r="A155" s="16" t="s">
        <v>4</v>
      </c>
      <c r="B155" s="16"/>
      <c r="C155" s="16"/>
      <c r="D155" s="16"/>
      <c r="E155" s="14"/>
    </row>
    <row r="156" spans="1:5" ht="15" customHeight="1">
      <c r="A156" s="17" t="s">
        <v>253</v>
      </c>
      <c r="B156" s="17"/>
      <c r="C156" s="17"/>
      <c r="D156" s="17"/>
      <c r="E156" s="18"/>
    </row>
    <row r="157" spans="1:5" ht="8.25" customHeight="1">
      <c r="A157" s="19"/>
      <c r="B157" s="19"/>
      <c r="C157" s="19"/>
      <c r="D157" s="19"/>
      <c r="E157" s="18"/>
    </row>
    <row r="158" spans="1:5" ht="15" customHeight="1">
      <c r="A158" s="21"/>
      <c r="B158" s="21"/>
      <c r="C158" s="22"/>
      <c r="D158" s="56">
        <v>2021</v>
      </c>
      <c r="E158" s="56">
        <v>2020</v>
      </c>
    </row>
    <row r="159" spans="1:5" ht="12.75" customHeight="1">
      <c r="A159" s="36" t="s">
        <v>254</v>
      </c>
      <c r="B159" s="43" t="s">
        <v>255</v>
      </c>
      <c r="C159" s="79"/>
      <c r="D159" s="80">
        <v>12156839.189999999</v>
      </c>
      <c r="E159" s="81">
        <v>857500</v>
      </c>
    </row>
    <row r="160" spans="1:5" ht="12.75" customHeight="1">
      <c r="A160" s="36" t="s">
        <v>256</v>
      </c>
      <c r="B160" s="43" t="s">
        <v>257</v>
      </c>
      <c r="C160" s="43"/>
      <c r="D160" s="31">
        <v>27886858.75</v>
      </c>
      <c r="E160" s="32">
        <v>39809470.280000001</v>
      </c>
    </row>
    <row r="161" spans="1:5">
      <c r="A161" s="36" t="s">
        <v>258</v>
      </c>
      <c r="B161" s="38" t="s">
        <v>259</v>
      </c>
      <c r="C161" s="38"/>
      <c r="D161" s="40">
        <f t="shared" ref="D161:E163" si="3">D162</f>
        <v>5153476.25</v>
      </c>
      <c r="E161" s="44">
        <f t="shared" si="3"/>
        <v>3348746.56</v>
      </c>
    </row>
    <row r="162" spans="1:5">
      <c r="A162" s="36" t="s">
        <v>260</v>
      </c>
      <c r="B162" s="38" t="s">
        <v>261</v>
      </c>
      <c r="C162" s="38"/>
      <c r="D162" s="40">
        <f t="shared" si="3"/>
        <v>5153476.25</v>
      </c>
      <c r="E162" s="44">
        <f t="shared" si="3"/>
        <v>3348746.56</v>
      </c>
    </row>
    <row r="163" spans="1:5">
      <c r="A163" s="36" t="s">
        <v>262</v>
      </c>
      <c r="B163" s="42" t="s">
        <v>263</v>
      </c>
      <c r="C163" s="42"/>
      <c r="D163" s="40">
        <f t="shared" si="3"/>
        <v>5153476.25</v>
      </c>
      <c r="E163" s="44">
        <f t="shared" si="3"/>
        <v>3348746.56</v>
      </c>
    </row>
    <row r="164" spans="1:5">
      <c r="A164" s="36" t="s">
        <v>264</v>
      </c>
      <c r="B164" s="43" t="s">
        <v>265</v>
      </c>
      <c r="C164" s="43"/>
      <c r="D164" s="31">
        <v>5153476.25</v>
      </c>
      <c r="E164" s="32">
        <v>3348746.56</v>
      </c>
    </row>
    <row r="165" spans="1:5">
      <c r="A165" s="82" t="s">
        <v>266</v>
      </c>
      <c r="B165" s="83" t="s">
        <v>267</v>
      </c>
      <c r="C165" s="83"/>
      <c r="D165" s="34">
        <v>172921174.56999999</v>
      </c>
      <c r="E165" s="35">
        <v>207156216.58000001</v>
      </c>
    </row>
  </sheetData>
  <mergeCells count="13">
    <mergeCell ref="A156:D156"/>
    <mergeCell ref="A82:D82"/>
    <mergeCell ref="A83:D83"/>
    <mergeCell ref="A84:D84"/>
    <mergeCell ref="A153:D153"/>
    <mergeCell ref="A154:D154"/>
    <mergeCell ref="A155:D155"/>
    <mergeCell ref="C2:E2"/>
    <mergeCell ref="A8:D8"/>
    <mergeCell ref="A9:D9"/>
    <mergeCell ref="A10:D10"/>
    <mergeCell ref="A11:D11"/>
    <mergeCell ref="A81:D81"/>
  </mergeCells>
  <pageMargins left="1.1811023622047245" right="1.1417322834645669" top="0.98425196850393704" bottom="0.98425196850393704" header="0.51181102362204722" footer="0.51181102362204722"/>
  <pageSetup scale="65" orientation="portrait" r:id="rId1"/>
  <rowBreaks count="2" manualBreakCount="2">
    <brk id="79" max="4" man="1"/>
    <brk id="151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5.19.7</vt:lpstr>
      <vt:lpstr>'5.19.7'!Área_de_impresión</vt:lpstr>
      <vt:lpstr>'5.19.7'!Títulos_a_imprimir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Zeltzin Galvez Flores</dc:creator>
  <cp:lastModifiedBy>Maya Zeltzin Galvez Flores</cp:lastModifiedBy>
  <dcterms:created xsi:type="dcterms:W3CDTF">2022-02-25T16:13:51Z</dcterms:created>
  <dcterms:modified xsi:type="dcterms:W3CDTF">2022-02-25T16:14:15Z</dcterms:modified>
</cp:coreProperties>
</file>